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8\INFORMACIÓN DE PUBLICACIÓN TRIMESTRAL\1ER TRIMESTRE 2018\LEY DE DISCIPLINA FINANCIERA\"/>
    </mc:Choice>
  </mc:AlternateContent>
  <bookViews>
    <workbookView xWindow="0" yWindow="0" windowWidth="16392" windowHeight="5664"/>
  </bookViews>
  <sheets>
    <sheet name="F6a" sheetId="1" r:id="rId1"/>
    <sheet name="F6b" sheetId="2" r:id="rId2"/>
    <sheet name="F6c" sheetId="3" r:id="rId3"/>
    <sheet name="F6d" sheetId="4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1" hidden="1">F6b!$A$3:$G$4</definedName>
    <definedName name="_xlnm._FilterDatabase" localSheetId="2" hidden="1">F6c!$A$3:$G$79</definedName>
    <definedName name="_xlnm._FilterDatabase" localSheetId="3" hidden="1">F6d!$A$3:$G$27</definedName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_xlnm.Print_Area" localSheetId="1">F6b!$A$1:$G$122</definedName>
    <definedName name="_xlnm.Print_Area" localSheetId="2">F6c!$A$1:$G$90</definedName>
    <definedName name="_xlnm.Print_Area" localSheetId="3">F6d!$A$1:$G$38</definedName>
    <definedName name="ENTE_PUBLICO_A">'[3]Info General'!$C$7</definedName>
    <definedName name="ENTIDAD">'[2]Info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_xlnm.Print_Titles" localSheetId="1">F6b!$1:$3</definedName>
    <definedName name="TRIMESTRE">'[3]Info General'!$C$16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4" l="1"/>
  <c r="G25" i="4"/>
  <c r="G24" i="4"/>
  <c r="F23" i="4"/>
  <c r="F16" i="4" s="1"/>
  <c r="E23" i="4"/>
  <c r="G23" i="4" s="1"/>
  <c r="G16" i="4" s="1"/>
  <c r="D23" i="4"/>
  <c r="C23" i="4"/>
  <c r="B23" i="4"/>
  <c r="B16" i="4" s="1"/>
  <c r="G22" i="4"/>
  <c r="D22" i="4"/>
  <c r="G21" i="4"/>
  <c r="G20" i="4"/>
  <c r="G19" i="4"/>
  <c r="F19" i="4"/>
  <c r="E19" i="4"/>
  <c r="D19" i="4"/>
  <c r="C19" i="4"/>
  <c r="B19" i="4"/>
  <c r="G18" i="4"/>
  <c r="G17" i="4"/>
  <c r="D16" i="4"/>
  <c r="C16" i="4"/>
  <c r="G14" i="4"/>
  <c r="G13" i="4"/>
  <c r="G12" i="4"/>
  <c r="F11" i="4"/>
  <c r="E11" i="4"/>
  <c r="E4" i="4" s="1"/>
  <c r="D11" i="4"/>
  <c r="G11" i="4" s="1"/>
  <c r="C11" i="4"/>
  <c r="B11" i="4"/>
  <c r="D10" i="4"/>
  <c r="D4" i="4" s="1"/>
  <c r="D27" i="4" s="1"/>
  <c r="G9" i="4"/>
  <c r="G8" i="4"/>
  <c r="G7" i="4"/>
  <c r="G6" i="4"/>
  <c r="D5" i="4"/>
  <c r="G5" i="4" s="1"/>
  <c r="F4" i="4"/>
  <c r="C4" i="4"/>
  <c r="C27" i="4" s="1"/>
  <c r="B4" i="4"/>
  <c r="G77" i="3"/>
  <c r="G76" i="3"/>
  <c r="G73" i="3" s="1"/>
  <c r="G75" i="3"/>
  <c r="G74" i="3"/>
  <c r="F73" i="3"/>
  <c r="E73" i="3"/>
  <c r="D73" i="3"/>
  <c r="C73" i="3"/>
  <c r="B73" i="3"/>
  <c r="G71" i="3"/>
  <c r="G70" i="3"/>
  <c r="G69" i="3"/>
  <c r="G68" i="3"/>
  <c r="G67" i="3"/>
  <c r="G66" i="3"/>
  <c r="G65" i="3"/>
  <c r="G64" i="3"/>
  <c r="G62" i="3" s="1"/>
  <c r="G63" i="3"/>
  <c r="F62" i="3"/>
  <c r="E62" i="3"/>
  <c r="D62" i="3"/>
  <c r="C62" i="3"/>
  <c r="B62" i="3"/>
  <c r="G60" i="3"/>
  <c r="G59" i="3"/>
  <c r="G58" i="3"/>
  <c r="G57" i="3"/>
  <c r="G56" i="3"/>
  <c r="G53" i="3" s="1"/>
  <c r="G55" i="3"/>
  <c r="G54" i="3"/>
  <c r="F53" i="3"/>
  <c r="E53" i="3"/>
  <c r="D53" i="3"/>
  <c r="C53" i="3"/>
  <c r="B53" i="3"/>
  <c r="G51" i="3"/>
  <c r="G50" i="3"/>
  <c r="G49" i="3"/>
  <c r="G48" i="3"/>
  <c r="G47" i="3"/>
  <c r="G46" i="3"/>
  <c r="G45" i="3"/>
  <c r="G44" i="3"/>
  <c r="G43" i="3" s="1"/>
  <c r="F43" i="3"/>
  <c r="E43" i="3"/>
  <c r="E42" i="3" s="1"/>
  <c r="D43" i="3"/>
  <c r="D42" i="3" s="1"/>
  <c r="C43" i="3"/>
  <c r="B43" i="3"/>
  <c r="F42" i="3"/>
  <c r="C42" i="3"/>
  <c r="B42" i="3"/>
  <c r="G40" i="3"/>
  <c r="G39" i="3"/>
  <c r="G38" i="3"/>
  <c r="G37" i="3"/>
  <c r="F36" i="3"/>
  <c r="E36" i="3"/>
  <c r="D36" i="3"/>
  <c r="G36" i="3" s="1"/>
  <c r="C36" i="3"/>
  <c r="B36" i="3"/>
  <c r="G34" i="3"/>
  <c r="G33" i="3"/>
  <c r="G32" i="3"/>
  <c r="G31" i="3"/>
  <c r="G30" i="3"/>
  <c r="G29" i="3"/>
  <c r="G28" i="3"/>
  <c r="G27" i="3"/>
  <c r="G26" i="3"/>
  <c r="G25" i="3"/>
  <c r="F25" i="3"/>
  <c r="E25" i="3"/>
  <c r="D25" i="3"/>
  <c r="C25" i="3"/>
  <c r="B25" i="3"/>
  <c r="G23" i="3"/>
  <c r="G22" i="3"/>
  <c r="G21" i="3"/>
  <c r="G20" i="3"/>
  <c r="G19" i="3"/>
  <c r="G18" i="3"/>
  <c r="G17" i="3"/>
  <c r="F16" i="3"/>
  <c r="E16" i="3"/>
  <c r="D16" i="3"/>
  <c r="G16" i="3" s="1"/>
  <c r="C16" i="3"/>
  <c r="B16" i="3"/>
  <c r="G14" i="3"/>
  <c r="G13" i="3"/>
  <c r="G12" i="3"/>
  <c r="G11" i="3"/>
  <c r="G10" i="3"/>
  <c r="G9" i="3"/>
  <c r="G6" i="3" s="1"/>
  <c r="G5" i="3" s="1"/>
  <c r="G8" i="3"/>
  <c r="G7" i="3"/>
  <c r="F6" i="3"/>
  <c r="F5" i="3" s="1"/>
  <c r="F79" i="3" s="1"/>
  <c r="E6" i="3"/>
  <c r="D6" i="3"/>
  <c r="C6" i="3"/>
  <c r="C5" i="3" s="1"/>
  <c r="C79" i="3" s="1"/>
  <c r="B6" i="3"/>
  <c r="B5" i="3" s="1"/>
  <c r="B79" i="3" s="1"/>
  <c r="E5" i="3"/>
  <c r="E79" i="3" s="1"/>
  <c r="D5" i="3"/>
  <c r="D79" i="3" s="1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F83" i="2"/>
  <c r="E83" i="2"/>
  <c r="D83" i="2"/>
  <c r="C83" i="2"/>
  <c r="B83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 s="1"/>
  <c r="G110" i="2" s="1"/>
  <c r="F5" i="2"/>
  <c r="F110" i="2" s="1"/>
  <c r="E5" i="2"/>
  <c r="E110" i="2" s="1"/>
  <c r="D5" i="2"/>
  <c r="D110" i="2" s="1"/>
  <c r="C5" i="2"/>
  <c r="C110" i="2" s="1"/>
  <c r="B5" i="2"/>
  <c r="B110" i="2" s="1"/>
  <c r="F145" i="1"/>
  <c r="E145" i="1"/>
  <c r="D145" i="1"/>
  <c r="G145" i="1" s="1"/>
  <c r="C145" i="1"/>
  <c r="B145" i="1"/>
  <c r="G142" i="1"/>
  <c r="F141" i="1"/>
  <c r="E141" i="1"/>
  <c r="D141" i="1"/>
  <c r="G141" i="1" s="1"/>
  <c r="C141" i="1"/>
  <c r="B141" i="1"/>
  <c r="G139" i="1"/>
  <c r="G132" i="1"/>
  <c r="F132" i="1"/>
  <c r="E132" i="1"/>
  <c r="D132" i="1"/>
  <c r="C132" i="1"/>
  <c r="B132" i="1"/>
  <c r="F128" i="1"/>
  <c r="E128" i="1"/>
  <c r="D128" i="1"/>
  <c r="G128" i="1" s="1"/>
  <c r="C128" i="1"/>
  <c r="B128" i="1"/>
  <c r="G118" i="1"/>
  <c r="F118" i="1"/>
  <c r="E118" i="1"/>
  <c r="D118" i="1"/>
  <c r="C118" i="1"/>
  <c r="C79" i="1" s="1"/>
  <c r="B118" i="1"/>
  <c r="G117" i="1"/>
  <c r="G116" i="1"/>
  <c r="G115" i="1"/>
  <c r="G114" i="1"/>
  <c r="G113" i="1"/>
  <c r="G108" i="1"/>
  <c r="F108" i="1"/>
  <c r="E108" i="1"/>
  <c r="D108" i="1"/>
  <c r="C108" i="1"/>
  <c r="B108" i="1"/>
  <c r="F98" i="1"/>
  <c r="E98" i="1"/>
  <c r="D98" i="1"/>
  <c r="G98" i="1" s="1"/>
  <c r="C98" i="1"/>
  <c r="B98" i="1"/>
  <c r="G88" i="1"/>
  <c r="F88" i="1"/>
  <c r="E88" i="1"/>
  <c r="D88" i="1"/>
  <c r="C88" i="1"/>
  <c r="B88" i="1"/>
  <c r="G80" i="1"/>
  <c r="F80" i="1"/>
  <c r="E80" i="1"/>
  <c r="E79" i="1" s="1"/>
  <c r="D80" i="1"/>
  <c r="D79" i="1" s="1"/>
  <c r="C80" i="1"/>
  <c r="B80" i="1"/>
  <c r="F79" i="1"/>
  <c r="B79" i="1"/>
  <c r="G70" i="1"/>
  <c r="F70" i="1"/>
  <c r="E70" i="1"/>
  <c r="D70" i="1"/>
  <c r="D4" i="1" s="1"/>
  <c r="D154" i="1" s="1"/>
  <c r="C70" i="1"/>
  <c r="B70" i="1"/>
  <c r="F66" i="1"/>
  <c r="E66" i="1"/>
  <c r="D66" i="1"/>
  <c r="C66" i="1"/>
  <c r="B66" i="1"/>
  <c r="G57" i="1"/>
  <c r="F57" i="1"/>
  <c r="E57" i="1"/>
  <c r="D57" i="1"/>
  <c r="C57" i="1"/>
  <c r="B57" i="1"/>
  <c r="G53" i="1"/>
  <c r="F53" i="1"/>
  <c r="E53" i="1"/>
  <c r="D53" i="1"/>
  <c r="C53" i="1"/>
  <c r="B53" i="1"/>
  <c r="G43" i="1"/>
  <c r="F43" i="1"/>
  <c r="E43" i="1"/>
  <c r="D43" i="1"/>
  <c r="C43" i="1"/>
  <c r="B43" i="1"/>
  <c r="G33" i="1"/>
  <c r="F33" i="1"/>
  <c r="E33" i="1"/>
  <c r="D33" i="1"/>
  <c r="C33" i="1"/>
  <c r="B33" i="1"/>
  <c r="G23" i="1"/>
  <c r="F23" i="1"/>
  <c r="E23" i="1"/>
  <c r="D23" i="1"/>
  <c r="C23" i="1"/>
  <c r="B23" i="1"/>
  <c r="G13" i="1"/>
  <c r="F13" i="1"/>
  <c r="E13" i="1"/>
  <c r="D13" i="1"/>
  <c r="C13" i="1"/>
  <c r="B13" i="1"/>
  <c r="G5" i="1"/>
  <c r="G4" i="1" s="1"/>
  <c r="F5" i="1"/>
  <c r="E5" i="1"/>
  <c r="D5" i="1"/>
  <c r="C5" i="1"/>
  <c r="C4" i="1" s="1"/>
  <c r="B5" i="1"/>
  <c r="F4" i="1"/>
  <c r="F154" i="1" s="1"/>
  <c r="E4" i="1"/>
  <c r="E154" i="1" s="1"/>
  <c r="B4" i="1"/>
  <c r="B154" i="1" s="1"/>
  <c r="B27" i="4" l="1"/>
  <c r="E27" i="4"/>
  <c r="F27" i="4"/>
  <c r="G10" i="4"/>
  <c r="G4" i="4" s="1"/>
  <c r="G27" i="4" s="1"/>
  <c r="E16" i="4"/>
  <c r="G42" i="3"/>
  <c r="G79" i="3" s="1"/>
  <c r="C154" i="1"/>
  <c r="G79" i="1"/>
  <c r="G154" i="1" s="1"/>
</calcChain>
</file>

<file path=xl/sharedStrings.xml><?xml version="1.0" encoding="utf-8"?>
<sst xmlns="http://schemas.openxmlformats.org/spreadsheetml/2006/main" count="396" uniqueCount="223">
  <si>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</si>
  <si>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</si>
  <si>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</si>
  <si>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</si>
  <si>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</si>
  <si>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</si>
  <si>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</si>
  <si>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Subejercicio (e)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</si>
  <si>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</si>
  <si>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</si>
  <si>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</si>
  <si>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</si>
  <si>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</si>
  <si>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</si>
  <si>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</si>
  <si>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</si>
  <si>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</si>
  <si>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</si>
  <si>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</si>
  <si>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</si>
  <si>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</si>
  <si>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</si>
  <si>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</si>
  <si>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</si>
  <si>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</si>
  <si>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</si>
  <si>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</si>
  <si>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</si>
  <si>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</si>
  <si>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</si>
  <si>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</si>
  <si>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</si>
  <si>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</si>
  <si>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</si>
  <si>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</si>
  <si>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</si>
  <si>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</si>
  <si>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</si>
  <si>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</si>
  <si>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</si>
  <si>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</si>
  <si>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</si>
  <si>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</si>
  <si>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</si>
  <si>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</si>
  <si>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</si>
  <si>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</si>
  <si>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</si>
  <si>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</si>
  <si>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</si>
  <si>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</si>
  <si>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</si>
  <si>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</si>
  <si>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</si>
  <si>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</si>
  <si>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</si>
  <si>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</si>
  <si>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</si>
  <si>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</si>
  <si>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</si>
  <si>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</si>
  <si>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</si>
  <si>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</si>
  <si>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</si>
  <si>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</si>
  <si>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</si>
  <si>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</si>
  <si>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</si>
  <si>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</si>
  <si>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</si>
  <si>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</si>
  <si>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</si>
  <si>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</si>
  <si>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</si>
  <si>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</si>
  <si>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</si>
  <si>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</si>
  <si>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</si>
  <si>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</si>
  <si>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</si>
  <si>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</si>
  <si>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</si>
  <si>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</si>
  <si>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</si>
  <si>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 xml:space="preserve">PRESIDENTE MUNICIPAL                                                                                                 </t>
  </si>
  <si>
    <t xml:space="preserve">TESORERO MUNICIPAL               </t>
  </si>
  <si>
    <t>LIC. LUIS ERNESTO AYALA TORRES</t>
  </si>
  <si>
    <t>C.P. GILBERTO ENRÍQUEZ SÁNCHEZ</t>
  </si>
  <si>
    <t>MUNICIPIO DE LEÓN
Estado Analítico del Ejercicio del Presupuesto de Egresos Detallado - LDF
Clasificación Administrativa
Del 1 de enero al 31 de marzo de 2018 (b)
(PESOS)</t>
  </si>
  <si>
    <t>Ampliaciones/ (Reducciones)</t>
  </si>
  <si>
    <t>Modificado</t>
  </si>
  <si>
    <t>Pagado</t>
  </si>
  <si>
    <t>Subejercicio ( e)</t>
  </si>
  <si>
    <t>I. Gasto No Etiquetado</t>
  </si>
  <si>
    <t>(I=A+B+C+D+E+F+G+H)</t>
  </si>
  <si>
    <t xml:space="preserve">      1009 PRESIDENTE MUNICIPAL                                             </t>
  </si>
  <si>
    <t xml:space="preserve">      1010 SINDICOS                                                         </t>
  </si>
  <si>
    <t xml:space="preserve">      1011 REGIDORES                                                        </t>
  </si>
  <si>
    <t xml:space="preserve">      1012 DELEGADOS Y SUBDELEGADOS MUNICIPALES                             </t>
  </si>
  <si>
    <t xml:space="preserve">      1195 DESPACHO DEL PRESIDENTE MUNICIPAL                                </t>
  </si>
  <si>
    <t xml:space="preserve">      1196 DIRECCION DE AGENDA Y EVENTOS                                    </t>
  </si>
  <si>
    <t xml:space="preserve">      1197 DIRECCION ADMINISTRATIVA Y GESTION SOCIAL                        </t>
  </si>
  <si>
    <t xml:space="preserve">      1198 DIRECCION DE ATENCION CIUDADANA                                  </t>
  </si>
  <si>
    <t xml:space="preserve">      1199 DIRECCION DE RELACIONES PUBLICAS                                 </t>
  </si>
  <si>
    <t xml:space="preserve">      1210 SECRETARIA DEL AYUNTAMIENTO                                      </t>
  </si>
  <si>
    <t xml:space="preserve">      1211 DIRECCION GENERAL DE ASUNTOS JURIDICOS                           </t>
  </si>
  <si>
    <t xml:space="preserve">      1212 DIRECCION GENERAL DE GOBIERNO                                    </t>
  </si>
  <si>
    <t xml:space="preserve">      1213 DIRECCION DE ASUNTOS INTERNOS                                    </t>
  </si>
  <si>
    <t xml:space="preserve">      1214 DIRECCION GENERAL DE APOYO A LA FUNCION EDILICIA                 </t>
  </si>
  <si>
    <t xml:space="preserve">      1215 DIRECCION GENERAL DE FISCALIZACION Y CONTROL                     </t>
  </si>
  <si>
    <t xml:space="preserve">      1216 DIRECCION GENERAL DEL ARCHIVO HISTORICO                          </t>
  </si>
  <si>
    <t xml:space="preserve">      1217 DIRECCION DE MEDIACION                                           </t>
  </si>
  <si>
    <t xml:space="preserve">      1218 SUBSECRETARIA TECNICA                                            </t>
  </si>
  <si>
    <t xml:space="preserve">      1310 TESORERIA MUNICIPAL                                              </t>
  </si>
  <si>
    <t xml:space="preserve">      1311 DIRECCION GENERAL DE EGRESOS                                     </t>
  </si>
  <si>
    <t xml:space="preserve">      1312 DIRECCION GENERAL DE GESTION, ADMINISTRACION Y ENLACE GUBERNAMENT</t>
  </si>
  <si>
    <t xml:space="preserve">      1314 DIRECCION GENERAL DE INGRESOS                                    </t>
  </si>
  <si>
    <t xml:space="preserve">      1315 DIRECCION GENERAL DE RECURSOS MATERIALES Y SERVICIOS GENERALES   </t>
  </si>
  <si>
    <t xml:space="preserve">      1316 DIRECCION GENERAL DE INVERSION PUBLICA                           </t>
  </si>
  <si>
    <t xml:space="preserve">      1410 CONTRALORIA MUNICIPAL                                            </t>
  </si>
  <si>
    <t xml:space="preserve">      1510 SECRETARIA DE SEGURIDAD PUBLICA MUNICIPAL                        </t>
  </si>
  <si>
    <t xml:space="preserve">      1512 DIRECCION GENERAL DE POLICIA MUNICIPAL                           </t>
  </si>
  <si>
    <t xml:space="preserve">      1513 DIRECCION GENERAL DE TRANSITO MUNICIPAL                          </t>
  </si>
  <si>
    <t xml:space="preserve">      1514 DIRECCION GENERAL DE PROTECCION CIVIL                            </t>
  </si>
  <si>
    <t xml:space="preserve">      1515 DIRECCION GENERAL DE OFICIALES CALIFICADORES                     </t>
  </si>
  <si>
    <t xml:space="preserve">      1517 DIRECCION DE PREVENCION DEL DELITO COMBATE A LAS ADICCIONES Y PAR</t>
  </si>
  <si>
    <t xml:space="preserve">      1519 DIRECCION DE CENTRO DE FORMACION POLICIAL                        </t>
  </si>
  <si>
    <t xml:space="preserve">      1520 DIRECCION GENERAL DEL SISTEMA DE COMPUTO, COMANDO, COMUNICACIONES</t>
  </si>
  <si>
    <t xml:space="preserve">      1521 DIRECCION DE SERVICIOS DE SEGURIDAD PRIVADA                      </t>
  </si>
  <si>
    <t xml:space="preserve">      1522 SUBSECRETARIA DE ATENCION A LA COMUNIDAD                         </t>
  </si>
  <si>
    <t xml:space="preserve">      1610 DIRECCION GENERAL DE COMUNICACION SOCIAL                         </t>
  </si>
  <si>
    <t xml:space="preserve">      1710 DIRECCION GENERAL DE DESARROLLO INSTITUCIONAL                    </t>
  </si>
  <si>
    <t xml:space="preserve">      1810 DIRECCION GENERAL DE DESARROLLO RURAL                            </t>
  </si>
  <si>
    <t xml:space="preserve">      1815 DIRECCION GENERAL DE DESARROLLO SOCIAL Y HUMANO                  </t>
  </si>
  <si>
    <t xml:space="preserve">      1816 DIRECCION DE PROGRAMAS ESTRATEGICOS                              </t>
  </si>
  <si>
    <t xml:space="preserve">      1817 DIRECCION DE PIPAS MUNICIPALES                                   </t>
  </si>
  <si>
    <t xml:space="preserve">      1910 DIRECCION DE DESARROLLO Y PARTICIPACION CIUDADANA                </t>
  </si>
  <si>
    <t xml:space="preserve">      2010 DIRECCION GENERAL DE DESARROLLO URBANO                           </t>
  </si>
  <si>
    <t xml:space="preserve">      2110 DIRECCION GENERAL DE ECONOMIA                                    </t>
  </si>
  <si>
    <t xml:space="preserve">      2111 DIRECCION DE COMERCIO Y CONSUMO                                  </t>
  </si>
  <si>
    <t xml:space="preserve">      2210 DIRECCION GENERAL DE EDUCACION                                   </t>
  </si>
  <si>
    <t xml:space="preserve">      2310 DIRECCION GENERAL DE GESTION AMBIENTAL                           </t>
  </si>
  <si>
    <t xml:space="preserve">      2410 DIRECCION GENERAL DE MOVILIDAD                                   </t>
  </si>
  <si>
    <t xml:space="preserve">      2510 DIRECCION GENERAL DE OBRA PUBLICA                                </t>
  </si>
  <si>
    <t xml:space="preserve">      2610 DIRECCION GENERAL DE SALUD                                       </t>
  </si>
  <si>
    <t xml:space="preserve">      2615 DIRECCION DE ASEO PUBLICO                                        </t>
  </si>
  <si>
    <t xml:space="preserve">      2715 PROVISIONES ECONOMICAS                                           </t>
  </si>
  <si>
    <t xml:space="preserve">      2810 EGRESO APLICABLE A DIVERSAS DEPENDENCIAS                         </t>
  </si>
  <si>
    <t xml:space="preserve">      3010 DEUDA PUBLICA MUNICIPAL                                          </t>
  </si>
  <si>
    <t xml:space="preserve">      3110 DIRECCION GENERAL DE HOSPITALIDAD Y TURISMO                      </t>
  </si>
  <si>
    <t xml:space="preserve">      3210 DIRECCION GENERAL DE INNOVACION                                  </t>
  </si>
  <si>
    <t xml:space="preserve">      4010 UNIDAD DE TRANSPARENCIA                                          </t>
  </si>
  <si>
    <t xml:space="preserve">      4011 JUZGADOS ADMINISTRATIVOS MUNICIPALES                             </t>
  </si>
  <si>
    <t xml:space="preserve">      4012 DEFENSORIA DE OFICIO EN MATERIA ADMINISTRATIVA                   </t>
  </si>
  <si>
    <t xml:space="preserve">      4013 INSTITUTO MUNICIPAL DE PLANEACION                                </t>
  </si>
  <si>
    <t xml:space="preserve">      5010 PATRONATO DE BOMBEROS DE LEON GUANAJUATO                         </t>
  </si>
  <si>
    <t xml:space="preserve">      5011 COMISION MUNICIPAL DE CULTURA FISICA Y DEPORTE DE LEON           </t>
  </si>
  <si>
    <t xml:space="preserve">      5012 SISTEMA PARA EL DESARROLLO INTEGRAL DE LA FAMILIA                </t>
  </si>
  <si>
    <t xml:space="preserve">      5013 PATRONATO EXPLORA                                                </t>
  </si>
  <si>
    <t xml:space="preserve">      5017 INSTITUTO MUNICIPAL DE VIVIENDA DE LEON                          </t>
  </si>
  <si>
    <t xml:space="preserve">      5018 INSTITUTO CULTURAL DE LEON                                       </t>
  </si>
  <si>
    <t xml:space="preserve">      5019 INSTITUTO MUNICIPAL DE LAS MUJERES                               </t>
  </si>
  <si>
    <t xml:space="preserve">      5021 PATRONATO DEL PARQUE ZOOLOGICO DE LEON                           </t>
  </si>
  <si>
    <t xml:space="preserve">      5050 OFICINA DE CONVENCIONES Y VISITANTES                             </t>
  </si>
  <si>
    <t xml:space="preserve">      5051 FIDEICOMISO DE OBRAS POR COOPERACION                             </t>
  </si>
  <si>
    <t xml:space="preserve">      5052 INSTITUTO MUNICIPAL DE LA JUVENTUD                               </t>
  </si>
  <si>
    <t xml:space="preserve">      5053 PATRONATO DEL PARQUE ECOLOGICO METROPOLITANO                     </t>
  </si>
  <si>
    <t xml:space="preserve">      5056 FIDEICOMISO MUSEO DE LA CIUDAD DE LEON                           </t>
  </si>
  <si>
    <t xml:space="preserve">      5057 SISTEMA INTEGRAL ASEO PUBLICO DE LEON                            </t>
  </si>
  <si>
    <t xml:space="preserve">      5058 ACADEMIA METROPOLITANA DE SEGURIDAD PUBLICA                      </t>
  </si>
  <si>
    <t>II. Gasto Etiquetado</t>
  </si>
  <si>
    <t>(II=A+B+C+D+E+F+G+H)</t>
  </si>
  <si>
    <t>MUNICIPIO DE LEÓN
Estado Analítico del Ejercicio del Presupuesto de Egresos Detallado - LDF
Clasificación Funcional (Finalidad y Función)
Del 1 de enero Al 31 de marzo de 2018 (b)
(PESOS)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</si>
  <si>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</si>
  <si>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</si>
  <si>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</si>
  <si>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</si>
  <si>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</si>
  <si>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</si>
  <si>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</si>
  <si>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</si>
  <si>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</si>
  <si>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</si>
  <si>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</si>
  <si>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</si>
  <si>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</si>
  <si>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</si>
  <si>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</si>
  <si>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</si>
  <si>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</si>
  <si>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</si>
  <si>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</si>
  <si>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</si>
  <si>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</si>
  <si>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</si>
  <si>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</si>
  <si>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</si>
  <si>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</si>
  <si>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</si>
  <si>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</si>
  <si>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</si>
  <si>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</si>
  <si>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</si>
  <si>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</si>
  <si>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</si>
  <si>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</si>
  <si>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</si>
  <si>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Municipio de León
Estado Analítico del Ejercicio del Presupuesto de Egresos Detallado - LDF
Clasificación de Servicios Personales por Categoría
Del 1 de enero al 31 de marzo de 2018
(PESOS)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</si>
  <si>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</si>
  <si>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</si>
  <si>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</si>
  <si>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</si>
  <si>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</si>
  <si>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</si>
  <si>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</si>
  <si>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</si>
  <si>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</si>
  <si>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</si>
  <si>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</si>
  <si>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</si>
  <si>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</si>
  <si>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</si>
  <si>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 xml:space="preserve">                                            MUNICIPIO DE LEÓN                                                                                                                                                                                                                                                                                                                              Estado Analítico del Ejercicio del Presupuesto de Egresos Detallado - LDF
Clasificación por Objeto del Gasto (Capítulo y Concepto)
Del 1 de enero al 31 de marzo de 2018 (b)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</si>
</sst>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</cellStyleXfs>
  <cellXfs count="8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indent="1"/>
    </xf>
    <xf numFmtId="41" fontId="3" fillId="0" borderId="4" xfId="0" applyNumberFormat="1" applyFont="1" applyBorder="1" applyAlignment="1">
      <alignment vertical="center"/>
    </xf>
    <xf numFmtId="41" fontId="3" fillId="0" borderId="7" xfId="0" applyNumberFormat="1" applyFont="1" applyBorder="1" applyAlignment="1">
      <alignment vertical="center"/>
    </xf>
    <xf numFmtId="0" fontId="4" fillId="0" borderId="8" xfId="0" applyFont="1" applyBorder="1" applyAlignment="1">
      <alignment horizontal="left" vertical="center" indent="1"/>
    </xf>
    <xf numFmtId="41" fontId="3" fillId="0" borderId="8" xfId="0" applyNumberFormat="1" applyFont="1" applyBorder="1" applyAlignment="1">
      <alignment vertical="center"/>
    </xf>
    <xf numFmtId="0" fontId="4" fillId="0" borderId="8" xfId="0" applyFont="1" applyBorder="1" applyAlignment="1">
      <alignment horizontal="left" vertical="center" indent="2"/>
    </xf>
    <xf numFmtId="41" fontId="4" fillId="0" borderId="8" xfId="0" applyNumberFormat="1" applyFont="1" applyBorder="1" applyProtection="1">
      <protection locked="0"/>
    </xf>
    <xf numFmtId="41" fontId="4" fillId="0" borderId="9" xfId="0" applyNumberFormat="1" applyFont="1" applyBorder="1" applyProtection="1">
      <protection locked="0"/>
    </xf>
    <xf numFmtId="41" fontId="4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left" vertical="center" indent="2"/>
    </xf>
    <xf numFmtId="41" fontId="4" fillId="0" borderId="6" xfId="0" applyNumberFormat="1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/>
    <xf numFmtId="0" fontId="4" fillId="0" borderId="10" xfId="0" applyFont="1" applyBorder="1"/>
    <xf numFmtId="164" fontId="5" fillId="0" borderId="11" xfId="1" applyNumberFormat="1" applyFont="1" applyBorder="1" applyAlignment="1" applyProtection="1">
      <alignment horizontal="center" vertical="top" wrapText="1"/>
      <protection locked="0"/>
    </xf>
    <xf numFmtId="164" fontId="5" fillId="0" borderId="0" xfId="1" applyNumberFormat="1" applyFont="1" applyBorder="1" applyAlignment="1" applyProtection="1">
      <alignment horizontal="center" vertical="top" wrapText="1"/>
      <protection locked="0"/>
    </xf>
    <xf numFmtId="164" fontId="5" fillId="0" borderId="0" xfId="1" applyNumberFormat="1" applyFont="1" applyBorder="1" applyAlignment="1" applyProtection="1">
      <alignment horizontal="center" vertical="top" wrapText="1"/>
      <protection locked="0"/>
    </xf>
    <xf numFmtId="0" fontId="2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3" xfId="2" applyFont="1" applyFill="1" applyBorder="1" applyAlignment="1">
      <alignment horizontal="center" vertical="center" wrapText="1"/>
    </xf>
    <xf numFmtId="0" fontId="4" fillId="0" borderId="0" xfId="2" applyFont="1"/>
    <xf numFmtId="0" fontId="2" fillId="2" borderId="4" xfId="2" applyFont="1" applyFill="1" applyBorder="1" applyAlignment="1">
      <alignment horizontal="center" vertical="center" wrapText="1"/>
    </xf>
    <xf numFmtId="0" fontId="2" fillId="2" borderId="5" xfId="2" applyFont="1" applyFill="1" applyBorder="1" applyAlignment="1">
      <alignment horizontal="center" vertical="center" wrapText="1"/>
    </xf>
    <xf numFmtId="0" fontId="2" fillId="2" borderId="6" xfId="2" applyFont="1" applyFill="1" applyBorder="1" applyAlignment="1">
      <alignment horizontal="center" vertical="top" wrapText="1"/>
    </xf>
    <xf numFmtId="0" fontId="2" fillId="2" borderId="5" xfId="2" applyFont="1" applyFill="1" applyBorder="1" applyAlignment="1">
      <alignment horizontal="center" vertical="center" wrapText="1"/>
    </xf>
    <xf numFmtId="0" fontId="3" fillId="0" borderId="12" xfId="2" applyFont="1" applyBorder="1" applyAlignment="1">
      <alignment horizontal="justify" vertical="center" wrapText="1"/>
    </xf>
    <xf numFmtId="4" fontId="4" fillId="0" borderId="4" xfId="2" applyNumberFormat="1" applyFont="1" applyBorder="1" applyAlignment="1">
      <alignment vertical="center"/>
    </xf>
    <xf numFmtId="4" fontId="4" fillId="0" borderId="7" xfId="2" applyNumberFormat="1" applyFont="1" applyBorder="1" applyAlignment="1">
      <alignment vertical="center"/>
    </xf>
    <xf numFmtId="0" fontId="3" fillId="0" borderId="13" xfId="2" applyFont="1" applyBorder="1" applyAlignment="1">
      <alignment horizontal="justify" vertical="center" wrapText="1"/>
    </xf>
    <xf numFmtId="41" fontId="3" fillId="0" borderId="8" xfId="2" applyNumberFormat="1" applyFont="1" applyBorder="1" applyAlignment="1">
      <alignment vertical="center"/>
    </xf>
    <xf numFmtId="41" fontId="3" fillId="0" borderId="9" xfId="2" applyNumberFormat="1" applyFont="1" applyBorder="1" applyAlignment="1">
      <alignment vertical="center"/>
    </xf>
    <xf numFmtId="0" fontId="4" fillId="0" borderId="13" xfId="2" applyFont="1" applyBorder="1" applyAlignment="1">
      <alignment horizontal="left" vertical="center" wrapText="1"/>
    </xf>
    <xf numFmtId="41" fontId="4" fillId="0" borderId="8" xfId="2" applyNumberFormat="1" applyFont="1" applyBorder="1" applyAlignment="1">
      <alignment vertical="center"/>
    </xf>
    <xf numFmtId="41" fontId="4" fillId="0" borderId="9" xfId="2" applyNumberFormat="1" applyFont="1" applyFill="1" applyBorder="1" applyAlignment="1" applyProtection="1">
      <alignment vertical="center"/>
      <protection locked="0"/>
    </xf>
    <xf numFmtId="41" fontId="4" fillId="0" borderId="9" xfId="2" applyNumberFormat="1" applyFont="1" applyBorder="1" applyAlignment="1">
      <alignment vertical="center"/>
    </xf>
    <xf numFmtId="0" fontId="3" fillId="0" borderId="13" xfId="2" applyFont="1" applyBorder="1" applyAlignment="1">
      <alignment horizontal="left" vertical="center" wrapText="1"/>
    </xf>
    <xf numFmtId="0" fontId="4" fillId="0" borderId="14" xfId="2" applyFont="1" applyBorder="1" applyAlignment="1">
      <alignment horizontal="left" vertical="center" wrapText="1"/>
    </xf>
    <xf numFmtId="41" fontId="4" fillId="0" borderId="6" xfId="2" applyNumberFormat="1" applyFont="1" applyBorder="1" applyAlignment="1">
      <alignment vertical="center"/>
    </xf>
    <xf numFmtId="41" fontId="4" fillId="0" borderId="15" xfId="2" applyNumberFormat="1" applyFont="1" applyFill="1" applyBorder="1" applyAlignment="1" applyProtection="1">
      <alignment vertical="center"/>
      <protection locked="0"/>
    </xf>
    <xf numFmtId="0" fontId="4" fillId="0" borderId="13" xfId="2" applyFont="1" applyBorder="1" applyAlignment="1">
      <alignment horizontal="justify" vertical="center" wrapText="1"/>
    </xf>
    <xf numFmtId="0" fontId="4" fillId="0" borderId="14" xfId="2" applyFont="1" applyBorder="1" applyAlignment="1">
      <alignment horizontal="justify" vertical="center" wrapText="1"/>
    </xf>
    <xf numFmtId="41" fontId="4" fillId="0" borderId="15" xfId="2" applyNumberFormat="1" applyFont="1" applyBorder="1" applyAlignment="1">
      <alignment vertical="center"/>
    </xf>
    <xf numFmtId="0" fontId="4" fillId="0" borderId="10" xfId="2" applyFont="1" applyBorder="1"/>
    <xf numFmtId="0" fontId="2" fillId="2" borderId="2" xfId="2" applyFont="1" applyFill="1" applyBorder="1" applyAlignment="1">
      <alignment horizontal="center" vertical="center"/>
    </xf>
    <xf numFmtId="0" fontId="2" fillId="2" borderId="3" xfId="2" applyFont="1" applyFill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0" fontId="2" fillId="2" borderId="6" xfId="2" applyFont="1" applyFill="1" applyBorder="1" applyAlignment="1">
      <alignment horizontal="center" vertical="top"/>
    </xf>
    <xf numFmtId="0" fontId="3" fillId="0" borderId="4" xfId="2" applyFont="1" applyBorder="1" applyAlignment="1">
      <alignment horizontal="justify" vertical="center" wrapText="1"/>
    </xf>
    <xf numFmtId="0" fontId="3" fillId="0" borderId="8" xfId="2" applyFont="1" applyBorder="1" applyAlignment="1">
      <alignment horizontal="left" vertical="center" wrapText="1" indent="1"/>
    </xf>
    <xf numFmtId="0" fontId="3" fillId="0" borderId="8" xfId="2" applyFont="1" applyBorder="1" applyAlignment="1">
      <alignment horizontal="left" vertical="center" indent="1"/>
    </xf>
    <xf numFmtId="0" fontId="4" fillId="0" borderId="8" xfId="2" applyFont="1" applyBorder="1" applyAlignment="1">
      <alignment horizontal="left" vertical="center" indent="2"/>
    </xf>
    <xf numFmtId="0" fontId="4" fillId="0" borderId="8" xfId="2" applyFont="1" applyBorder="1" applyAlignment="1">
      <alignment horizontal="left" vertical="center" wrapText="1" indent="2"/>
    </xf>
    <xf numFmtId="0" fontId="3" fillId="0" borderId="6" xfId="2" applyFont="1" applyBorder="1" applyAlignment="1">
      <alignment horizontal="justify" vertical="center"/>
    </xf>
    <xf numFmtId="4" fontId="3" fillId="0" borderId="6" xfId="2" applyNumberFormat="1" applyFont="1" applyBorder="1" applyAlignment="1">
      <alignment vertical="center"/>
    </xf>
    <xf numFmtId="0" fontId="2" fillId="2" borderId="1" xfId="3" applyFont="1" applyFill="1" applyBorder="1" applyAlignment="1">
      <alignment horizontal="center" vertical="center" wrapText="1"/>
    </xf>
    <xf numFmtId="0" fontId="2" fillId="2" borderId="2" xfId="3" applyFont="1" applyFill="1" applyBorder="1" applyAlignment="1">
      <alignment horizontal="center" vertical="center"/>
    </xf>
    <xf numFmtId="0" fontId="2" fillId="2" borderId="3" xfId="3" applyFont="1" applyFill="1" applyBorder="1" applyAlignment="1">
      <alignment horizontal="center" vertical="center"/>
    </xf>
    <xf numFmtId="0" fontId="4" fillId="0" borderId="0" xfId="3" applyFont="1"/>
    <xf numFmtId="0" fontId="2" fillId="2" borderId="4" xfId="3" applyFont="1" applyFill="1" applyBorder="1" applyAlignment="1">
      <alignment horizontal="center" vertical="center"/>
    </xf>
    <xf numFmtId="0" fontId="2" fillId="2" borderId="5" xfId="3" applyFont="1" applyFill="1" applyBorder="1" applyAlignment="1">
      <alignment horizontal="center" vertical="center" wrapText="1"/>
    </xf>
    <xf numFmtId="0" fontId="2" fillId="2" borderId="4" xfId="3" applyFont="1" applyFill="1" applyBorder="1" applyAlignment="1">
      <alignment horizontal="center" vertical="center" wrapText="1"/>
    </xf>
    <xf numFmtId="0" fontId="2" fillId="2" borderId="6" xfId="3" applyFont="1" applyFill="1" applyBorder="1" applyAlignment="1">
      <alignment horizontal="center" vertical="center"/>
    </xf>
    <xf numFmtId="0" fontId="2" fillId="2" borderId="5" xfId="3" applyFont="1" applyFill="1" applyBorder="1" applyAlignment="1">
      <alignment horizontal="center" vertical="center" wrapText="1"/>
    </xf>
    <xf numFmtId="0" fontId="2" fillId="2" borderId="6" xfId="3" applyFont="1" applyFill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center" wrapText="1"/>
    </xf>
    <xf numFmtId="41" fontId="3" fillId="0" borderId="4" xfId="3" applyNumberFormat="1" applyFont="1" applyBorder="1" applyAlignment="1">
      <alignment vertical="center"/>
    </xf>
    <xf numFmtId="0" fontId="4" fillId="0" borderId="8" xfId="3" applyFont="1" applyFill="1" applyBorder="1" applyAlignment="1">
      <alignment horizontal="left" vertical="center" wrapText="1" indent="1"/>
    </xf>
    <xf numFmtId="41" fontId="3" fillId="0" borderId="8" xfId="3" applyNumberFormat="1" applyFont="1" applyFill="1" applyBorder="1" applyAlignment="1">
      <alignment vertical="center"/>
    </xf>
    <xf numFmtId="0" fontId="4" fillId="0" borderId="8" xfId="3" applyFont="1" applyFill="1" applyBorder="1" applyAlignment="1">
      <alignment horizontal="left" vertical="center" wrapText="1" indent="2"/>
    </xf>
    <xf numFmtId="41" fontId="4" fillId="0" borderId="8" xfId="3" applyNumberFormat="1" applyFont="1" applyFill="1" applyBorder="1" applyAlignment="1">
      <alignment vertical="center"/>
    </xf>
    <xf numFmtId="0" fontId="3" fillId="0" borderId="8" xfId="3" applyFont="1" applyFill="1" applyBorder="1" applyAlignment="1">
      <alignment horizontal="left" vertical="center" wrapText="1"/>
    </xf>
    <xf numFmtId="0" fontId="4" fillId="0" borderId="8" xfId="3" applyFont="1" applyBorder="1" applyAlignment="1">
      <alignment horizontal="left" vertical="center" wrapText="1" indent="2"/>
    </xf>
    <xf numFmtId="41" fontId="4" fillId="0" borderId="8" xfId="3" applyNumberFormat="1" applyFont="1" applyBorder="1" applyAlignment="1">
      <alignment vertical="center"/>
    </xf>
    <xf numFmtId="0" fontId="4" fillId="0" borderId="8" xfId="3" applyFont="1" applyBorder="1" applyAlignment="1">
      <alignment horizontal="left" vertical="center" wrapText="1" indent="1"/>
    </xf>
    <xf numFmtId="41" fontId="3" fillId="0" borderId="8" xfId="3" applyNumberFormat="1" applyFont="1" applyBorder="1" applyAlignment="1">
      <alignment vertical="center"/>
    </xf>
    <xf numFmtId="0" fontId="3" fillId="0" borderId="8" xfId="3" applyFont="1" applyBorder="1" applyAlignment="1">
      <alignment horizontal="left" vertical="center" wrapText="1"/>
    </xf>
    <xf numFmtId="0" fontId="3" fillId="0" borderId="6" xfId="3" applyFont="1" applyBorder="1" applyAlignment="1">
      <alignment horizontal="left" vertical="center" wrapText="1"/>
    </xf>
    <xf numFmtId="41" fontId="4" fillId="0" borderId="6" xfId="3" applyNumberFormat="1" applyFont="1" applyBorder="1" applyAlignment="1">
      <alignment vertical="center"/>
    </xf>
    <xf numFmtId="0" fontId="4" fillId="0" borderId="10" xfId="3" applyFont="1" applyBorder="1"/>
  </cellXfs>
  <cellStyles count="4">
    <cellStyle name="Millares 2" xfId="1"/>
    <cellStyle name="Normal" xfId="0" builtinId="0"/>
    <cellStyle name="Normal 2" xfId="2"/>
    <cellStyle name="Normal 2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1524000</xdr:colOff>
      <xdr:row>1</xdr:row>
      <xdr:rowOff>15240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24000" cy="891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15240</xdr:rowOff>
    </xdr:from>
    <xdr:to>
      <xdr:col>0</xdr:col>
      <xdr:colOff>1303020</xdr:colOff>
      <xdr:row>1</xdr:row>
      <xdr:rowOff>30480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5240"/>
          <a:ext cx="128016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7620</xdr:rowOff>
    </xdr:from>
    <xdr:to>
      <xdr:col>0</xdr:col>
      <xdr:colOff>1188720</xdr:colOff>
      <xdr:row>0</xdr:row>
      <xdr:rowOff>678180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7620"/>
          <a:ext cx="11811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7620</xdr:rowOff>
    </xdr:from>
    <xdr:to>
      <xdr:col>0</xdr:col>
      <xdr:colOff>1112520</xdr:colOff>
      <xdr:row>1</xdr:row>
      <xdr:rowOff>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7620"/>
          <a:ext cx="109728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%20(6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3.%20Formatos/Ley%20de%20Disciplina%20Financiera/0361_LDF_1801_MLEO_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UDI~1.CAS/AppData/Local/Temp/Rar$DI00.886/0351_LDF_1700_MLEO_0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2">
          <cell r="C12">
            <v>2018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7">
          <cell r="C7" t="str">
            <v>Municipio de León, Gobierno del Estado de Guanajuato (a)</v>
          </cell>
        </row>
        <row r="16">
          <cell r="C16" t="str">
            <v>Del 1 de enero al 30 de marzo de 2018 (b)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"/>
      <sheetName val="F2"/>
      <sheetName val="F3"/>
      <sheetName val="F4"/>
      <sheetName val="F5"/>
      <sheetName val="F6a"/>
      <sheetName val="F6b"/>
      <sheetName val="F6c"/>
      <sheetName val="F6d"/>
      <sheetName val="F7a"/>
      <sheetName val="F7b"/>
      <sheetName val="F7c"/>
      <sheetName val="F7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6"/>
  <sheetViews>
    <sheetView tabSelected="1" workbookViewId="0">
      <selection sqref="A1:G1"/>
    </sheetView>
  </sheetViews>
  <sheetFormatPr baseColWidth="10" defaultRowHeight="14.4" x14ac:dyDescent="0.3"/>
  <cols>
    <col min="1" max="1" width="81.33203125" style="22" customWidth="1"/>
    <col min="2" max="6" width="15.109375" style="22" bestFit="1" customWidth="1"/>
    <col min="7" max="7" width="15.44140625" style="22" bestFit="1" customWidth="1"/>
  </cols>
  <sheetData>
    <row r="1" spans="1:7" ht="69" customHeight="1" x14ac:dyDescent="0.3">
      <c r="A1" s="1" t="s">
        <v>222</v>
      </c>
      <c r="B1" s="2"/>
      <c r="C1" s="2"/>
      <c r="D1" s="2"/>
      <c r="E1" s="2"/>
      <c r="F1" s="2"/>
      <c r="G1" s="3"/>
    </row>
    <row r="2" spans="1:7" x14ac:dyDescent="0.3">
      <c r="A2" s="4"/>
      <c r="B2" s="5" t="s">
        <v>0</v>
      </c>
      <c r="C2" s="5"/>
      <c r="D2" s="5"/>
      <c r="E2" s="5"/>
      <c r="F2" s="5"/>
      <c r="G2" s="4"/>
    </row>
    <row r="3" spans="1:7" ht="20.399999999999999" x14ac:dyDescent="0.3">
      <c r="A3" s="6" t="s">
        <v>1</v>
      </c>
      <c r="B3" s="7" t="s">
        <v>2</v>
      </c>
      <c r="C3" s="8" t="s">
        <v>3</v>
      </c>
      <c r="D3" s="7" t="s">
        <v>4</v>
      </c>
      <c r="E3" s="7" t="s">
        <v>5</v>
      </c>
      <c r="F3" s="7" t="s">
        <v>6</v>
      </c>
      <c r="G3" s="6" t="s">
        <v>7</v>
      </c>
    </row>
    <row r="4" spans="1:7" x14ac:dyDescent="0.3">
      <c r="A4" s="9" t="s">
        <v>8</v>
      </c>
      <c r="B4" s="10">
        <f>B5+B13+B23+B33+B43+B53+B57+B66+B70</f>
        <v>4065431138</v>
      </c>
      <c r="C4" s="10">
        <f t="shared" ref="C4:G4" si="0">C5+C13+C23+C33+C43+C53+C57+C66+C70</f>
        <v>1030617806.8800001</v>
      </c>
      <c r="D4" s="11">
        <f t="shared" si="0"/>
        <v>5096048944.8799992</v>
      </c>
      <c r="E4" s="10">
        <f t="shared" si="0"/>
        <v>761249006.8499999</v>
      </c>
      <c r="F4" s="10">
        <f t="shared" si="0"/>
        <v>701067219.72000003</v>
      </c>
      <c r="G4" s="10">
        <f t="shared" si="0"/>
        <v>1068384263.5499998</v>
      </c>
    </row>
    <row r="5" spans="1:7" x14ac:dyDescent="0.3">
      <c r="A5" s="12" t="s">
        <v>9</v>
      </c>
      <c r="B5" s="13">
        <f>SUM(B6:B12)</f>
        <v>1675565857</v>
      </c>
      <c r="C5" s="13">
        <f t="shared" ref="C5:F5" si="1">SUM(C6:C12)</f>
        <v>11944780.66</v>
      </c>
      <c r="D5" s="13">
        <f t="shared" si="1"/>
        <v>1687510637.6599998</v>
      </c>
      <c r="E5" s="13">
        <f t="shared" si="1"/>
        <v>320901212.72000003</v>
      </c>
      <c r="F5" s="13">
        <f t="shared" si="1"/>
        <v>311867900.40000004</v>
      </c>
      <c r="G5" s="13">
        <f>SUM(G6:G12)</f>
        <v>24434354.940000001</v>
      </c>
    </row>
    <row r="6" spans="1:7" x14ac:dyDescent="0.3">
      <c r="A6" s="14" t="s">
        <v>10</v>
      </c>
      <c r="B6" s="15">
        <v>756832820</v>
      </c>
      <c r="C6" s="15">
        <v>-1259740.3799999999</v>
      </c>
      <c r="D6" s="15">
        <v>755573079.62</v>
      </c>
      <c r="E6" s="15">
        <v>158122643.81</v>
      </c>
      <c r="F6" s="15">
        <v>158061565.36000001</v>
      </c>
      <c r="G6" s="16">
        <v>2166868.6500000125</v>
      </c>
    </row>
    <row r="7" spans="1:7" x14ac:dyDescent="0.3">
      <c r="A7" s="14" t="s">
        <v>11</v>
      </c>
      <c r="B7" s="15">
        <v>9999996</v>
      </c>
      <c r="C7" s="15">
        <v>0</v>
      </c>
      <c r="D7" s="15">
        <v>9999996</v>
      </c>
      <c r="E7" s="15">
        <v>6739359.7999999998</v>
      </c>
      <c r="F7" s="15">
        <v>6739359.7999999998</v>
      </c>
      <c r="G7" s="16">
        <v>988174.86999999895</v>
      </c>
    </row>
    <row r="8" spans="1:7" x14ac:dyDescent="0.3">
      <c r="A8" s="14" t="s">
        <v>12</v>
      </c>
      <c r="B8" s="15">
        <v>179181547</v>
      </c>
      <c r="C8" s="15">
        <v>3556603.17</v>
      </c>
      <c r="D8" s="15">
        <v>182738150.16999999</v>
      </c>
      <c r="E8" s="15">
        <v>14513706.949999999</v>
      </c>
      <c r="F8" s="15">
        <v>14470049.98</v>
      </c>
      <c r="G8" s="16">
        <v>2482883.760000003</v>
      </c>
    </row>
    <row r="9" spans="1:7" x14ac:dyDescent="0.3">
      <c r="A9" s="14" t="s">
        <v>13</v>
      </c>
      <c r="B9" s="15">
        <v>284856780</v>
      </c>
      <c r="C9" s="15">
        <v>2579004.7599999998</v>
      </c>
      <c r="D9" s="15">
        <v>287435784.75999999</v>
      </c>
      <c r="E9" s="15">
        <v>40685419.990000002</v>
      </c>
      <c r="F9" s="15">
        <v>32209399.059999999</v>
      </c>
      <c r="G9" s="16">
        <v>1927406.0300000003</v>
      </c>
    </row>
    <row r="10" spans="1:7" x14ac:dyDescent="0.3">
      <c r="A10" s="14" t="s">
        <v>14</v>
      </c>
      <c r="B10" s="15">
        <v>444694714</v>
      </c>
      <c r="C10" s="15">
        <v>7068913.1100000003</v>
      </c>
      <c r="D10" s="15">
        <v>451763627.11000001</v>
      </c>
      <c r="E10" s="15">
        <v>100840082.17</v>
      </c>
      <c r="F10" s="15">
        <v>100387526.2</v>
      </c>
      <c r="G10" s="16">
        <v>16869021.629999988</v>
      </c>
    </row>
    <row r="11" spans="1:7" x14ac:dyDescent="0.3">
      <c r="A11" s="14" t="s">
        <v>15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6">
        <v>0</v>
      </c>
    </row>
    <row r="12" spans="1:7" x14ac:dyDescent="0.3">
      <c r="A12" s="14" t="s">
        <v>16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6">
        <v>0</v>
      </c>
    </row>
    <row r="13" spans="1:7" x14ac:dyDescent="0.3">
      <c r="A13" s="12" t="s">
        <v>17</v>
      </c>
      <c r="B13" s="13">
        <f>SUM(B14:B22)</f>
        <v>271832627</v>
      </c>
      <c r="C13" s="13">
        <f t="shared" ref="C13:G13" si="2">SUM(C14:C22)</f>
        <v>37759783.269999996</v>
      </c>
      <c r="D13" s="13">
        <f t="shared" si="2"/>
        <v>309592410.27000004</v>
      </c>
      <c r="E13" s="13">
        <f t="shared" si="2"/>
        <v>43090923.140000001</v>
      </c>
      <c r="F13" s="13">
        <f t="shared" si="2"/>
        <v>39420341.049999997</v>
      </c>
      <c r="G13" s="13">
        <f t="shared" si="2"/>
        <v>51707310.149999999</v>
      </c>
    </row>
    <row r="14" spans="1:7" x14ac:dyDescent="0.3">
      <c r="A14" s="14" t="s">
        <v>18</v>
      </c>
      <c r="B14" s="17">
        <v>21488288</v>
      </c>
      <c r="C14" s="17">
        <v>963375.7</v>
      </c>
      <c r="D14" s="17">
        <v>22451663.699999999</v>
      </c>
      <c r="E14" s="17">
        <v>1134949.32</v>
      </c>
      <c r="F14" s="17">
        <v>1033178.88</v>
      </c>
      <c r="G14" s="17">
        <v>2155267.3899999992</v>
      </c>
    </row>
    <row r="15" spans="1:7" x14ac:dyDescent="0.3">
      <c r="A15" s="14" t="s">
        <v>19</v>
      </c>
      <c r="B15" s="17">
        <v>16310363</v>
      </c>
      <c r="C15" s="17">
        <v>1344367.84</v>
      </c>
      <c r="D15" s="17">
        <v>17654730.84</v>
      </c>
      <c r="E15" s="17">
        <v>685405.75</v>
      </c>
      <c r="F15" s="17">
        <v>477346.27</v>
      </c>
      <c r="G15" s="17">
        <v>2113658.75</v>
      </c>
    </row>
    <row r="16" spans="1:7" x14ac:dyDescent="0.3">
      <c r="A16" s="14" t="s">
        <v>20</v>
      </c>
      <c r="B16" s="17">
        <v>0</v>
      </c>
      <c r="C16" s="17">
        <v>603870</v>
      </c>
      <c r="D16" s="17">
        <v>603870</v>
      </c>
      <c r="E16" s="17">
        <v>0</v>
      </c>
      <c r="F16" s="17">
        <v>0</v>
      </c>
      <c r="G16" s="17">
        <v>274273.03999999998</v>
      </c>
    </row>
    <row r="17" spans="1:7" x14ac:dyDescent="0.3">
      <c r="A17" s="14" t="s">
        <v>21</v>
      </c>
      <c r="B17" s="17">
        <v>8412295</v>
      </c>
      <c r="C17" s="17">
        <v>23388868.32</v>
      </c>
      <c r="D17" s="17">
        <v>31801163.32</v>
      </c>
      <c r="E17" s="17">
        <v>175298.17</v>
      </c>
      <c r="F17" s="17">
        <v>121508.76</v>
      </c>
      <c r="G17" s="17">
        <v>10186171.779999999</v>
      </c>
    </row>
    <row r="18" spans="1:7" x14ac:dyDescent="0.3">
      <c r="A18" s="14" t="s">
        <v>22</v>
      </c>
      <c r="B18" s="17">
        <v>3334781</v>
      </c>
      <c r="C18" s="17">
        <v>2132744.73</v>
      </c>
      <c r="D18" s="17">
        <v>5467525.7300000004</v>
      </c>
      <c r="E18" s="17">
        <v>55540.56</v>
      </c>
      <c r="F18" s="17">
        <v>11929.29</v>
      </c>
      <c r="G18" s="17">
        <v>1950817.6500000001</v>
      </c>
    </row>
    <row r="19" spans="1:7" x14ac:dyDescent="0.3">
      <c r="A19" s="14" t="s">
        <v>23</v>
      </c>
      <c r="B19" s="17">
        <v>127931674</v>
      </c>
      <c r="C19" s="17">
        <v>9350</v>
      </c>
      <c r="D19" s="17">
        <v>127941024</v>
      </c>
      <c r="E19" s="17">
        <v>29056383.149999999</v>
      </c>
      <c r="F19" s="17">
        <v>28997302.609999999</v>
      </c>
      <c r="G19" s="17">
        <v>10059612.630000003</v>
      </c>
    </row>
    <row r="20" spans="1:7" x14ac:dyDescent="0.3">
      <c r="A20" s="14" t="s">
        <v>24</v>
      </c>
      <c r="B20" s="17">
        <v>11804966</v>
      </c>
      <c r="C20" s="17">
        <v>7015891.0599999996</v>
      </c>
      <c r="D20" s="17">
        <v>18820857.059999999</v>
      </c>
      <c r="E20" s="17">
        <v>805756.14</v>
      </c>
      <c r="F20" s="17">
        <v>698542.17</v>
      </c>
      <c r="G20" s="17">
        <v>8799591.839999998</v>
      </c>
    </row>
    <row r="21" spans="1:7" x14ac:dyDescent="0.3">
      <c r="A21" s="14" t="s">
        <v>25</v>
      </c>
      <c r="B21" s="17">
        <v>314462</v>
      </c>
      <c r="C21" s="17">
        <v>1691006.83</v>
      </c>
      <c r="D21" s="17">
        <v>2005468.83</v>
      </c>
      <c r="E21" s="17">
        <v>0</v>
      </c>
      <c r="F21" s="17">
        <v>0</v>
      </c>
      <c r="G21" s="17">
        <v>1998799</v>
      </c>
    </row>
    <row r="22" spans="1:7" x14ac:dyDescent="0.3">
      <c r="A22" s="14" t="s">
        <v>26</v>
      </c>
      <c r="B22" s="17">
        <v>82235798</v>
      </c>
      <c r="C22" s="17">
        <v>610308.79</v>
      </c>
      <c r="D22" s="17">
        <v>82846106.790000007</v>
      </c>
      <c r="E22" s="17">
        <v>11177590.050000001</v>
      </c>
      <c r="F22" s="17">
        <v>8080533.0700000003</v>
      </c>
      <c r="G22" s="17">
        <v>14169118.069999998</v>
      </c>
    </row>
    <row r="23" spans="1:7" x14ac:dyDescent="0.3">
      <c r="A23" s="12" t="s">
        <v>27</v>
      </c>
      <c r="B23" s="13">
        <f>SUM(B24:B32)</f>
        <v>796146237</v>
      </c>
      <c r="C23" s="13">
        <f t="shared" ref="C23:G23" si="3">SUM(C24:C32)</f>
        <v>88669785.830000013</v>
      </c>
      <c r="D23" s="13">
        <f t="shared" si="3"/>
        <v>884816022.82999992</v>
      </c>
      <c r="E23" s="13">
        <f t="shared" si="3"/>
        <v>115142882.08</v>
      </c>
      <c r="F23" s="13">
        <f t="shared" si="3"/>
        <v>107610191.81</v>
      </c>
      <c r="G23" s="13">
        <f t="shared" si="3"/>
        <v>116465994.7</v>
      </c>
    </row>
    <row r="24" spans="1:7" x14ac:dyDescent="0.3">
      <c r="A24" s="14" t="s">
        <v>28</v>
      </c>
      <c r="B24" s="17">
        <v>338528393</v>
      </c>
      <c r="C24" s="17">
        <v>14461810.699999999</v>
      </c>
      <c r="D24" s="17">
        <v>352990203.69999999</v>
      </c>
      <c r="E24" s="17">
        <v>50913711.82</v>
      </c>
      <c r="F24" s="17">
        <v>50646263.68</v>
      </c>
      <c r="G24" s="17">
        <v>26655010.139999989</v>
      </c>
    </row>
    <row r="25" spans="1:7" x14ac:dyDescent="0.3">
      <c r="A25" s="14" t="s">
        <v>29</v>
      </c>
      <c r="B25" s="17">
        <v>35326195</v>
      </c>
      <c r="C25" s="17">
        <v>4176421.18</v>
      </c>
      <c r="D25" s="17">
        <v>39502616.18</v>
      </c>
      <c r="E25" s="17">
        <v>4220990.32</v>
      </c>
      <c r="F25" s="17">
        <v>3876279.32</v>
      </c>
      <c r="G25" s="17">
        <v>4374279.4799999986</v>
      </c>
    </row>
    <row r="26" spans="1:7" x14ac:dyDescent="0.3">
      <c r="A26" s="14" t="s">
        <v>30</v>
      </c>
      <c r="B26" s="17">
        <v>88263054</v>
      </c>
      <c r="C26" s="17">
        <v>35129764.259999998</v>
      </c>
      <c r="D26" s="17">
        <v>123392818.26000001</v>
      </c>
      <c r="E26" s="17">
        <v>12053680.310000001</v>
      </c>
      <c r="F26" s="17">
        <v>11123561.060000001</v>
      </c>
      <c r="G26" s="17">
        <v>36322094.99000001</v>
      </c>
    </row>
    <row r="27" spans="1:7" x14ac:dyDescent="0.3">
      <c r="A27" s="14" t="s">
        <v>31</v>
      </c>
      <c r="B27" s="17">
        <v>32616276</v>
      </c>
      <c r="C27" s="17">
        <v>-37203</v>
      </c>
      <c r="D27" s="17">
        <v>32579073</v>
      </c>
      <c r="E27" s="17">
        <v>1662136.64</v>
      </c>
      <c r="F27" s="17">
        <v>1631481.52</v>
      </c>
      <c r="G27" s="17">
        <v>4151705.9799999967</v>
      </c>
    </row>
    <row r="28" spans="1:7" x14ac:dyDescent="0.3">
      <c r="A28" s="14" t="s">
        <v>32</v>
      </c>
      <c r="B28" s="17">
        <v>134720963</v>
      </c>
      <c r="C28" s="17">
        <v>19914492.09</v>
      </c>
      <c r="D28" s="17">
        <v>154635455.09</v>
      </c>
      <c r="E28" s="17">
        <v>6321482.4400000004</v>
      </c>
      <c r="F28" s="17">
        <v>2771637.11</v>
      </c>
      <c r="G28" s="17">
        <v>21924042.219999995</v>
      </c>
    </row>
    <row r="29" spans="1:7" x14ac:dyDescent="0.3">
      <c r="A29" s="14" t="s">
        <v>33</v>
      </c>
      <c r="B29" s="17">
        <v>80138938</v>
      </c>
      <c r="C29" s="17">
        <v>425572.41</v>
      </c>
      <c r="D29" s="17">
        <v>80564510.409999996</v>
      </c>
      <c r="E29" s="17">
        <v>20172539.850000001</v>
      </c>
      <c r="F29" s="17">
        <v>18214793.859999999</v>
      </c>
      <c r="G29" s="17">
        <v>3447375.3099999991</v>
      </c>
    </row>
    <row r="30" spans="1:7" x14ac:dyDescent="0.3">
      <c r="A30" s="14" t="s">
        <v>34</v>
      </c>
      <c r="B30" s="17">
        <v>4443544</v>
      </c>
      <c r="C30" s="17">
        <v>-79937.08</v>
      </c>
      <c r="D30" s="17">
        <v>4363606.92</v>
      </c>
      <c r="E30" s="17">
        <v>461961.61</v>
      </c>
      <c r="F30" s="17">
        <v>347654.04</v>
      </c>
      <c r="G30" s="17">
        <v>1349090.0299999998</v>
      </c>
    </row>
    <row r="31" spans="1:7" x14ac:dyDescent="0.3">
      <c r="A31" s="14" t="s">
        <v>35</v>
      </c>
      <c r="B31" s="17">
        <v>27973702</v>
      </c>
      <c r="C31" s="17">
        <v>5944797.0599999996</v>
      </c>
      <c r="D31" s="17">
        <v>33918499.060000002</v>
      </c>
      <c r="E31" s="17">
        <v>2765587.45</v>
      </c>
      <c r="F31" s="17">
        <v>2439147.58</v>
      </c>
      <c r="G31" s="17">
        <v>7857502.9300000006</v>
      </c>
    </row>
    <row r="32" spans="1:7" x14ac:dyDescent="0.3">
      <c r="A32" s="14" t="s">
        <v>36</v>
      </c>
      <c r="B32" s="17">
        <v>54135172</v>
      </c>
      <c r="C32" s="17">
        <v>8734068.2100000009</v>
      </c>
      <c r="D32" s="17">
        <v>62869240.210000001</v>
      </c>
      <c r="E32" s="17">
        <v>16570791.640000001</v>
      </c>
      <c r="F32" s="17">
        <v>16559373.640000001</v>
      </c>
      <c r="G32" s="17">
        <v>10384893.619999994</v>
      </c>
    </row>
    <row r="33" spans="1:7" x14ac:dyDescent="0.3">
      <c r="A33" s="12" t="s">
        <v>37</v>
      </c>
      <c r="B33" s="13">
        <f>SUM(B34:B42)</f>
        <v>489906493</v>
      </c>
      <c r="C33" s="13">
        <f t="shared" ref="C33:G33" si="4">SUM(C34:C42)</f>
        <v>98222661.469999999</v>
      </c>
      <c r="D33" s="13">
        <f t="shared" si="4"/>
        <v>588129154.47000003</v>
      </c>
      <c r="E33" s="13">
        <f t="shared" si="4"/>
        <v>160905562.19999999</v>
      </c>
      <c r="F33" s="13">
        <f t="shared" si="4"/>
        <v>129290724.49999999</v>
      </c>
      <c r="G33" s="13">
        <f t="shared" si="4"/>
        <v>44167254.209999986</v>
      </c>
    </row>
    <row r="34" spans="1:7" x14ac:dyDescent="0.3">
      <c r="A34" s="14" t="s">
        <v>38</v>
      </c>
      <c r="B34" s="17">
        <v>8800000</v>
      </c>
      <c r="C34" s="17">
        <v>-6800000</v>
      </c>
      <c r="D34" s="17">
        <v>2000000</v>
      </c>
      <c r="E34" s="17">
        <v>2695275.49</v>
      </c>
      <c r="F34" s="17">
        <v>2695275.49</v>
      </c>
      <c r="G34" s="17">
        <v>0</v>
      </c>
    </row>
    <row r="35" spans="1:7" x14ac:dyDescent="0.3">
      <c r="A35" s="14" t="s">
        <v>39</v>
      </c>
      <c r="B35" s="17">
        <v>404019408</v>
      </c>
      <c r="C35" s="17">
        <v>42801906.670000002</v>
      </c>
      <c r="D35" s="17">
        <v>446821314.67000002</v>
      </c>
      <c r="E35" s="17">
        <v>145053944.78999999</v>
      </c>
      <c r="F35" s="17">
        <v>114509259.63</v>
      </c>
      <c r="G35" s="17">
        <v>10065462.819999991</v>
      </c>
    </row>
    <row r="36" spans="1:7" x14ac:dyDescent="0.3">
      <c r="A36" s="14" t="s">
        <v>40</v>
      </c>
      <c r="B36" s="17">
        <v>17540819</v>
      </c>
      <c r="C36" s="17">
        <v>31900604.09</v>
      </c>
      <c r="D36" s="17">
        <v>49441423.090000004</v>
      </c>
      <c r="E36" s="17">
        <v>8583500.0099999998</v>
      </c>
      <c r="F36" s="17">
        <v>8575000.0199999996</v>
      </c>
      <c r="G36" s="17">
        <v>15982262.879999997</v>
      </c>
    </row>
    <row r="37" spans="1:7" x14ac:dyDescent="0.3">
      <c r="A37" s="14" t="s">
        <v>41</v>
      </c>
      <c r="B37" s="17">
        <v>58687546</v>
      </c>
      <c r="C37" s="17">
        <v>30320150.710000001</v>
      </c>
      <c r="D37" s="17">
        <v>89007696.709999993</v>
      </c>
      <c r="E37" s="17">
        <v>4396256.2699999996</v>
      </c>
      <c r="F37" s="17">
        <v>3334603.72</v>
      </c>
      <c r="G37" s="17">
        <v>17952816.830000002</v>
      </c>
    </row>
    <row r="38" spans="1:7" x14ac:dyDescent="0.3">
      <c r="A38" s="14" t="s">
        <v>42</v>
      </c>
      <c r="B38" s="17">
        <v>858720</v>
      </c>
      <c r="C38" s="17">
        <v>0</v>
      </c>
      <c r="D38" s="17">
        <v>858720</v>
      </c>
      <c r="E38" s="17">
        <v>176585.64</v>
      </c>
      <c r="F38" s="17">
        <v>176585.64</v>
      </c>
      <c r="G38" s="17">
        <v>166688.18000000005</v>
      </c>
    </row>
    <row r="39" spans="1:7" x14ac:dyDescent="0.3">
      <c r="A39" s="14" t="s">
        <v>43</v>
      </c>
      <c r="B39" s="17">
        <v>0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</row>
    <row r="40" spans="1:7" x14ac:dyDescent="0.3">
      <c r="A40" s="14" t="s">
        <v>44</v>
      </c>
      <c r="B40" s="17">
        <v>0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</row>
    <row r="41" spans="1:7" x14ac:dyDescent="0.3">
      <c r="A41" s="14" t="s">
        <v>45</v>
      </c>
      <c r="B41" s="17">
        <v>0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</row>
    <row r="42" spans="1:7" x14ac:dyDescent="0.3">
      <c r="A42" s="14" t="s">
        <v>46</v>
      </c>
      <c r="B42" s="17">
        <v>0</v>
      </c>
      <c r="C42" s="17">
        <v>0</v>
      </c>
      <c r="D42" s="17">
        <v>0</v>
      </c>
      <c r="E42" s="17">
        <v>0</v>
      </c>
      <c r="F42" s="17">
        <v>0</v>
      </c>
      <c r="G42" s="17">
        <v>23.5</v>
      </c>
    </row>
    <row r="43" spans="1:7" x14ac:dyDescent="0.3">
      <c r="A43" s="12" t="s">
        <v>47</v>
      </c>
      <c r="B43" s="13">
        <f>SUM(B44:B52)</f>
        <v>102416307</v>
      </c>
      <c r="C43" s="13">
        <f t="shared" ref="C43:G43" si="5">SUM(C44:C52)</f>
        <v>128135984.34</v>
      </c>
      <c r="D43" s="13">
        <f t="shared" si="5"/>
        <v>230552291.34</v>
      </c>
      <c r="E43" s="13">
        <f t="shared" si="5"/>
        <v>40164245.549999997</v>
      </c>
      <c r="F43" s="13">
        <f t="shared" si="5"/>
        <v>38924383.339999996</v>
      </c>
      <c r="G43" s="13">
        <f t="shared" si="5"/>
        <v>108694769.79000001</v>
      </c>
    </row>
    <row r="44" spans="1:7" x14ac:dyDescent="0.3">
      <c r="A44" s="14" t="s">
        <v>48</v>
      </c>
      <c r="B44" s="17">
        <v>29201166</v>
      </c>
      <c r="C44" s="17">
        <v>15500150.15</v>
      </c>
      <c r="D44" s="17">
        <v>44701316.149999999</v>
      </c>
      <c r="E44" s="17">
        <v>1923650.53</v>
      </c>
      <c r="F44" s="17">
        <v>1184029.32</v>
      </c>
      <c r="G44" s="17">
        <v>20010567.299999997</v>
      </c>
    </row>
    <row r="45" spans="1:7" x14ac:dyDescent="0.3">
      <c r="A45" s="14" t="s">
        <v>49</v>
      </c>
      <c r="B45" s="17">
        <v>1061156</v>
      </c>
      <c r="C45" s="17">
        <v>2457483.92</v>
      </c>
      <c r="D45" s="17">
        <v>3518639.92</v>
      </c>
      <c r="E45" s="17">
        <v>0</v>
      </c>
      <c r="F45" s="17">
        <v>0</v>
      </c>
      <c r="G45" s="17">
        <v>167453.49000000005</v>
      </c>
    </row>
    <row r="46" spans="1:7" x14ac:dyDescent="0.3">
      <c r="A46" s="14" t="s">
        <v>50</v>
      </c>
      <c r="B46" s="17">
        <v>39004</v>
      </c>
      <c r="C46" s="17">
        <v>136578.4</v>
      </c>
      <c r="D46" s="17">
        <v>175582.4</v>
      </c>
      <c r="E46" s="17">
        <v>56840</v>
      </c>
      <c r="F46" s="17">
        <v>56840</v>
      </c>
      <c r="G46" s="17">
        <v>240692.52</v>
      </c>
    </row>
    <row r="47" spans="1:7" x14ac:dyDescent="0.3">
      <c r="A47" s="14" t="s">
        <v>51</v>
      </c>
      <c r="B47" s="17">
        <v>57202254</v>
      </c>
      <c r="C47" s="17">
        <v>32142312.84</v>
      </c>
      <c r="D47" s="17">
        <v>89344566.840000004</v>
      </c>
      <c r="E47" s="17">
        <v>1543682.94</v>
      </c>
      <c r="F47" s="17">
        <v>1543682.94</v>
      </c>
      <c r="G47" s="17">
        <v>29672583.780000005</v>
      </c>
    </row>
    <row r="48" spans="1:7" x14ac:dyDescent="0.3">
      <c r="A48" s="14" t="s">
        <v>52</v>
      </c>
      <c r="B48" s="17">
        <v>2555041</v>
      </c>
      <c r="C48" s="17">
        <v>-1319701.2</v>
      </c>
      <c r="D48" s="17">
        <v>1235339.8</v>
      </c>
      <c r="E48" s="17">
        <v>0</v>
      </c>
      <c r="F48" s="17">
        <v>0</v>
      </c>
      <c r="G48" s="17">
        <v>1115834.5999999999</v>
      </c>
    </row>
    <row r="49" spans="1:7" x14ac:dyDescent="0.3">
      <c r="A49" s="14" t="s">
        <v>53</v>
      </c>
      <c r="B49" s="17">
        <v>8163941</v>
      </c>
      <c r="C49" s="17">
        <v>39103140.32</v>
      </c>
      <c r="D49" s="17">
        <v>47267081.32</v>
      </c>
      <c r="E49" s="17">
        <v>58932.92</v>
      </c>
      <c r="F49" s="17">
        <v>0</v>
      </c>
      <c r="G49" s="17">
        <v>14524326.069999998</v>
      </c>
    </row>
    <row r="50" spans="1:7" x14ac:dyDescent="0.3">
      <c r="A50" s="14" t="s">
        <v>54</v>
      </c>
      <c r="B50" s="17">
        <v>0</v>
      </c>
      <c r="C50" s="17">
        <v>0</v>
      </c>
      <c r="D50" s="17">
        <v>0</v>
      </c>
      <c r="E50" s="17">
        <v>0</v>
      </c>
      <c r="F50" s="17">
        <v>0</v>
      </c>
      <c r="G50" s="17">
        <v>237000</v>
      </c>
    </row>
    <row r="51" spans="1:7" x14ac:dyDescent="0.3">
      <c r="A51" s="14" t="s">
        <v>55</v>
      </c>
      <c r="B51" s="17">
        <v>0</v>
      </c>
      <c r="C51" s="17">
        <v>35029772.560000002</v>
      </c>
      <c r="D51" s="17">
        <v>35029772.560000002</v>
      </c>
      <c r="E51" s="17">
        <v>35000000</v>
      </c>
      <c r="F51" s="17">
        <v>35000000</v>
      </c>
      <c r="G51" s="17">
        <v>35000000</v>
      </c>
    </row>
    <row r="52" spans="1:7" x14ac:dyDescent="0.3">
      <c r="A52" s="14" t="s">
        <v>56</v>
      </c>
      <c r="B52" s="17">
        <v>4193745</v>
      </c>
      <c r="C52" s="17">
        <v>5086247.3499999996</v>
      </c>
      <c r="D52" s="17">
        <v>9279992.3499999996</v>
      </c>
      <c r="E52" s="17">
        <v>1581139.16</v>
      </c>
      <c r="F52" s="17">
        <v>1139831.08</v>
      </c>
      <c r="G52" s="17">
        <v>7726312.0300000012</v>
      </c>
    </row>
    <row r="53" spans="1:7" x14ac:dyDescent="0.3">
      <c r="A53" s="12" t="s">
        <v>57</v>
      </c>
      <c r="B53" s="13">
        <f>SUM(B54:B56)</f>
        <v>246987285</v>
      </c>
      <c r="C53" s="13">
        <f t="shared" ref="C53:G53" si="6">SUM(C54:C56)</f>
        <v>898760444.90999997</v>
      </c>
      <c r="D53" s="13">
        <f t="shared" si="6"/>
        <v>1145747729.9099998</v>
      </c>
      <c r="E53" s="13">
        <f t="shared" si="6"/>
        <v>79360812.850000009</v>
      </c>
      <c r="F53" s="13">
        <f t="shared" si="6"/>
        <v>72270310.310000002</v>
      </c>
      <c r="G53" s="13">
        <f t="shared" si="6"/>
        <v>718665130.66999984</v>
      </c>
    </row>
    <row r="54" spans="1:7" x14ac:dyDescent="0.3">
      <c r="A54" s="14" t="s">
        <v>58</v>
      </c>
      <c r="B54" s="17">
        <v>195462285</v>
      </c>
      <c r="C54" s="17">
        <v>717899597.66999996</v>
      </c>
      <c r="D54" s="17">
        <v>913361882.66999996</v>
      </c>
      <c r="E54" s="17">
        <v>71330588.810000002</v>
      </c>
      <c r="F54" s="17">
        <v>65509323.719999999</v>
      </c>
      <c r="G54" s="17">
        <v>572968133.43999982</v>
      </c>
    </row>
    <row r="55" spans="1:7" x14ac:dyDescent="0.3">
      <c r="A55" s="14" t="s">
        <v>59</v>
      </c>
      <c r="B55" s="17">
        <v>51525000</v>
      </c>
      <c r="C55" s="17">
        <v>164902047.24000001</v>
      </c>
      <c r="D55" s="17">
        <v>216427047.24000001</v>
      </c>
      <c r="E55" s="17">
        <v>8030224.04</v>
      </c>
      <c r="F55" s="17">
        <v>6760986.5899999999</v>
      </c>
      <c r="G55" s="17">
        <v>129738197.23000002</v>
      </c>
    </row>
    <row r="56" spans="1:7" x14ac:dyDescent="0.3">
      <c r="A56" s="14" t="s">
        <v>60</v>
      </c>
      <c r="B56" s="17">
        <v>0</v>
      </c>
      <c r="C56" s="17">
        <v>15958800</v>
      </c>
      <c r="D56" s="17">
        <v>15958800</v>
      </c>
      <c r="E56" s="17">
        <v>0</v>
      </c>
      <c r="F56" s="17">
        <v>0</v>
      </c>
      <c r="G56" s="17">
        <v>15958800</v>
      </c>
    </row>
    <row r="57" spans="1:7" x14ac:dyDescent="0.3">
      <c r="A57" s="12" t="s">
        <v>61</v>
      </c>
      <c r="B57" s="13">
        <f>SUM(B58:B65)</f>
        <v>1997188</v>
      </c>
      <c r="C57" s="13">
        <f t="shared" ref="C57:F57" si="7">SUM(C58:C65)</f>
        <v>3935629.4</v>
      </c>
      <c r="D57" s="13">
        <f t="shared" si="7"/>
        <v>5932817.4000000004</v>
      </c>
      <c r="E57" s="13">
        <f t="shared" si="7"/>
        <v>1683368.31</v>
      </c>
      <c r="F57" s="13">
        <f t="shared" si="7"/>
        <v>1683368.31</v>
      </c>
      <c r="G57" s="13">
        <f t="shared" ref="G57" si="8">D57-E57</f>
        <v>4249449.09</v>
      </c>
    </row>
    <row r="58" spans="1:7" x14ac:dyDescent="0.3">
      <c r="A58" s="14" t="s">
        <v>62</v>
      </c>
      <c r="B58" s="17">
        <v>0</v>
      </c>
      <c r="C58" s="17">
        <v>0</v>
      </c>
      <c r="D58" s="17">
        <v>0</v>
      </c>
      <c r="E58" s="17">
        <v>0</v>
      </c>
      <c r="F58" s="17">
        <v>0</v>
      </c>
      <c r="G58" s="17">
        <v>0</v>
      </c>
    </row>
    <row r="59" spans="1:7" x14ac:dyDescent="0.3">
      <c r="A59" s="14" t="s">
        <v>63</v>
      </c>
      <c r="B59" s="17">
        <v>0</v>
      </c>
      <c r="C59" s="17">
        <v>0</v>
      </c>
      <c r="D59" s="17">
        <v>0</v>
      </c>
      <c r="E59" s="17">
        <v>0</v>
      </c>
      <c r="F59" s="17">
        <v>0</v>
      </c>
      <c r="G59" s="17">
        <v>0</v>
      </c>
    </row>
    <row r="60" spans="1:7" x14ac:dyDescent="0.3">
      <c r="A60" s="14" t="s">
        <v>64</v>
      </c>
      <c r="B60" s="17">
        <v>0</v>
      </c>
      <c r="C60" s="17">
        <v>0</v>
      </c>
      <c r="D60" s="17">
        <v>0</v>
      </c>
      <c r="E60" s="17">
        <v>0</v>
      </c>
      <c r="F60" s="17">
        <v>0</v>
      </c>
      <c r="G60" s="17">
        <v>0</v>
      </c>
    </row>
    <row r="61" spans="1:7" x14ac:dyDescent="0.3">
      <c r="A61" s="14" t="s">
        <v>65</v>
      </c>
      <c r="B61" s="17">
        <v>0</v>
      </c>
      <c r="C61" s="17">
        <v>0</v>
      </c>
      <c r="D61" s="17">
        <v>0</v>
      </c>
      <c r="E61" s="17">
        <v>0</v>
      </c>
      <c r="F61" s="17">
        <v>0</v>
      </c>
      <c r="G61" s="17">
        <v>0</v>
      </c>
    </row>
    <row r="62" spans="1:7" x14ac:dyDescent="0.3">
      <c r="A62" s="14" t="s">
        <v>66</v>
      </c>
      <c r="B62" s="17">
        <v>1997188</v>
      </c>
      <c r="C62" s="17">
        <v>85000</v>
      </c>
      <c r="D62" s="17">
        <v>2082188</v>
      </c>
      <c r="E62" s="17">
        <v>1683368.31</v>
      </c>
      <c r="F62" s="17">
        <v>1683368.31</v>
      </c>
      <c r="G62" s="17">
        <v>85000</v>
      </c>
    </row>
    <row r="63" spans="1:7" x14ac:dyDescent="0.3">
      <c r="A63" s="14" t="s">
        <v>67</v>
      </c>
      <c r="B63" s="17"/>
      <c r="C63" s="17"/>
      <c r="D63" s="17"/>
      <c r="E63" s="17"/>
      <c r="F63" s="17"/>
      <c r="G63" s="17">
        <v>0</v>
      </c>
    </row>
    <row r="64" spans="1:7" x14ac:dyDescent="0.3">
      <c r="A64" s="14" t="s">
        <v>68</v>
      </c>
      <c r="B64" s="17">
        <v>0</v>
      </c>
      <c r="C64" s="17">
        <v>0</v>
      </c>
      <c r="D64" s="17">
        <v>0</v>
      </c>
      <c r="E64" s="17">
        <v>0</v>
      </c>
      <c r="F64" s="17">
        <v>0</v>
      </c>
      <c r="G64" s="17">
        <v>10471579</v>
      </c>
    </row>
    <row r="65" spans="1:7" x14ac:dyDescent="0.3">
      <c r="A65" s="14" t="s">
        <v>69</v>
      </c>
      <c r="B65" s="17">
        <v>0</v>
      </c>
      <c r="C65" s="17">
        <v>3850629.4</v>
      </c>
      <c r="D65" s="17">
        <v>3850629.4</v>
      </c>
      <c r="E65" s="17">
        <v>0</v>
      </c>
      <c r="F65" s="17">
        <v>0</v>
      </c>
      <c r="G65" s="17">
        <v>0</v>
      </c>
    </row>
    <row r="66" spans="1:7" x14ac:dyDescent="0.3">
      <c r="A66" s="12" t="s">
        <v>70</v>
      </c>
      <c r="B66" s="13">
        <f>SUM(B67:B69)</f>
        <v>291208199</v>
      </c>
      <c r="C66" s="13">
        <f t="shared" ref="C66:F66" si="9">SUM(C67:C69)</f>
        <v>-47440318</v>
      </c>
      <c r="D66" s="13">
        <f t="shared" si="9"/>
        <v>243767881</v>
      </c>
      <c r="E66" s="13">
        <f t="shared" si="9"/>
        <v>0</v>
      </c>
      <c r="F66" s="13">
        <f t="shared" si="9"/>
        <v>0</v>
      </c>
      <c r="G66" s="13">
        <v>0</v>
      </c>
    </row>
    <row r="67" spans="1:7" x14ac:dyDescent="0.3">
      <c r="A67" s="14" t="s">
        <v>71</v>
      </c>
      <c r="B67" s="17">
        <v>0</v>
      </c>
      <c r="C67" s="17">
        <v>0</v>
      </c>
      <c r="D67" s="17">
        <v>0</v>
      </c>
      <c r="E67" s="17">
        <v>0</v>
      </c>
      <c r="F67" s="17">
        <v>0</v>
      </c>
      <c r="G67" s="17">
        <v>0</v>
      </c>
    </row>
    <row r="68" spans="1:7" x14ac:dyDescent="0.3">
      <c r="A68" s="14" t="s">
        <v>72</v>
      </c>
      <c r="B68" s="17">
        <v>0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</row>
    <row r="69" spans="1:7" x14ac:dyDescent="0.3">
      <c r="A69" s="14" t="s">
        <v>73</v>
      </c>
      <c r="B69" s="17">
        <v>291208199</v>
      </c>
      <c r="C69" s="17">
        <v>-47440318</v>
      </c>
      <c r="D69" s="17">
        <v>243767881</v>
      </c>
      <c r="E69" s="17">
        <v>0</v>
      </c>
      <c r="F69" s="17">
        <v>0</v>
      </c>
      <c r="G69" s="17">
        <v>0</v>
      </c>
    </row>
    <row r="70" spans="1:7" x14ac:dyDescent="0.3">
      <c r="A70" s="12" t="s">
        <v>74</v>
      </c>
      <c r="B70" s="13">
        <f>SUM(B71:B77)</f>
        <v>189370945</v>
      </c>
      <c r="C70" s="13">
        <f t="shared" ref="C70:G70" si="10">SUM(C71:C77)</f>
        <v>-189370945</v>
      </c>
      <c r="D70" s="13">
        <f t="shared" si="10"/>
        <v>0</v>
      </c>
      <c r="E70" s="13">
        <f t="shared" si="10"/>
        <v>0</v>
      </c>
      <c r="F70" s="13">
        <f t="shared" si="10"/>
        <v>0</v>
      </c>
      <c r="G70" s="13">
        <f t="shared" si="10"/>
        <v>0</v>
      </c>
    </row>
    <row r="71" spans="1:7" x14ac:dyDescent="0.3">
      <c r="A71" s="14" t="s">
        <v>75</v>
      </c>
      <c r="B71" s="17">
        <v>69091825</v>
      </c>
      <c r="C71" s="17">
        <v>-69091825</v>
      </c>
      <c r="D71" s="17">
        <v>0</v>
      </c>
      <c r="E71" s="17">
        <v>0</v>
      </c>
      <c r="F71" s="17">
        <v>0</v>
      </c>
      <c r="G71" s="17">
        <v>0</v>
      </c>
    </row>
    <row r="72" spans="1:7" x14ac:dyDescent="0.3">
      <c r="A72" s="14" t="s">
        <v>76</v>
      </c>
      <c r="B72" s="17">
        <v>118353456</v>
      </c>
      <c r="C72" s="17">
        <v>-118353456</v>
      </c>
      <c r="D72" s="17">
        <v>0</v>
      </c>
      <c r="E72" s="17">
        <v>0</v>
      </c>
      <c r="F72" s="17">
        <v>0</v>
      </c>
      <c r="G72" s="17">
        <v>0</v>
      </c>
    </row>
    <row r="73" spans="1:7" x14ac:dyDescent="0.3">
      <c r="A73" s="14" t="s">
        <v>77</v>
      </c>
      <c r="B73" s="17">
        <v>0</v>
      </c>
      <c r="C73" s="17">
        <v>0</v>
      </c>
      <c r="D73" s="17">
        <v>0</v>
      </c>
      <c r="E73" s="17">
        <v>0</v>
      </c>
      <c r="F73" s="17">
        <v>0</v>
      </c>
      <c r="G73" s="17">
        <v>0</v>
      </c>
    </row>
    <row r="74" spans="1:7" x14ac:dyDescent="0.3">
      <c r="A74" s="14" t="s">
        <v>78</v>
      </c>
      <c r="B74" s="17">
        <v>304464</v>
      </c>
      <c r="C74" s="17">
        <v>-304464</v>
      </c>
      <c r="D74" s="17">
        <v>0</v>
      </c>
      <c r="E74" s="17">
        <v>0</v>
      </c>
      <c r="F74" s="17">
        <v>0</v>
      </c>
      <c r="G74" s="17">
        <v>0</v>
      </c>
    </row>
    <row r="75" spans="1:7" x14ac:dyDescent="0.3">
      <c r="A75" s="14" t="s">
        <v>79</v>
      </c>
      <c r="B75" s="17">
        <v>1621200</v>
      </c>
      <c r="C75" s="17">
        <v>-1621200</v>
      </c>
      <c r="D75" s="17">
        <v>0</v>
      </c>
      <c r="E75" s="17">
        <v>0</v>
      </c>
      <c r="F75" s="17">
        <v>0</v>
      </c>
      <c r="G75" s="17">
        <v>0</v>
      </c>
    </row>
    <row r="76" spans="1:7" x14ac:dyDescent="0.3">
      <c r="A76" s="14" t="s">
        <v>80</v>
      </c>
      <c r="B76" s="17">
        <v>0</v>
      </c>
      <c r="C76" s="17">
        <v>0</v>
      </c>
      <c r="D76" s="17">
        <v>0</v>
      </c>
      <c r="E76" s="17">
        <v>0</v>
      </c>
      <c r="F76" s="17">
        <v>0</v>
      </c>
      <c r="G76" s="17">
        <v>0</v>
      </c>
    </row>
    <row r="77" spans="1:7" x14ac:dyDescent="0.3">
      <c r="A77" s="14" t="s">
        <v>81</v>
      </c>
      <c r="B77" s="17">
        <v>0</v>
      </c>
      <c r="C77" s="17">
        <v>0</v>
      </c>
      <c r="D77" s="17">
        <v>0</v>
      </c>
      <c r="E77" s="17">
        <v>0</v>
      </c>
      <c r="F77" s="17">
        <v>0</v>
      </c>
      <c r="G77" s="17">
        <v>0</v>
      </c>
    </row>
    <row r="78" spans="1:7" x14ac:dyDescent="0.3">
      <c r="A78" s="18"/>
      <c r="B78" s="13"/>
      <c r="C78" s="13"/>
      <c r="D78" s="13"/>
      <c r="E78" s="13"/>
      <c r="F78" s="13"/>
      <c r="G78" s="13"/>
    </row>
    <row r="79" spans="1:7" x14ac:dyDescent="0.3">
      <c r="A79" s="18" t="s">
        <v>82</v>
      </c>
      <c r="B79" s="13">
        <f>B80+B88+B98+B108+B118+B128+B132+B141+B145</f>
        <v>975152117</v>
      </c>
      <c r="C79" s="13">
        <f t="shared" ref="C79:G79" si="11">C80+C88+C98+C108+C118+C128+C132+C141+C145</f>
        <v>1017517376.2099999</v>
      </c>
      <c r="D79" s="13">
        <f t="shared" si="11"/>
        <v>1992669493.21</v>
      </c>
      <c r="E79" s="13">
        <f t="shared" si="11"/>
        <v>289486119.70999998</v>
      </c>
      <c r="F79" s="13">
        <f t="shared" si="11"/>
        <v>268751455.13999999</v>
      </c>
      <c r="G79" s="13">
        <f t="shared" si="11"/>
        <v>1465075344.5600002</v>
      </c>
    </row>
    <row r="80" spans="1:7" x14ac:dyDescent="0.3">
      <c r="A80" s="12" t="s">
        <v>9</v>
      </c>
      <c r="B80" s="13">
        <f>SUM(B81:B87)</f>
        <v>350000004</v>
      </c>
      <c r="C80" s="13">
        <f t="shared" ref="C80:G80" si="12">SUM(C81:C87)</f>
        <v>-2503405</v>
      </c>
      <c r="D80" s="13">
        <f t="shared" si="12"/>
        <v>347496599</v>
      </c>
      <c r="E80" s="13">
        <f t="shared" si="12"/>
        <v>109388570.06</v>
      </c>
      <c r="F80" s="13">
        <f t="shared" si="12"/>
        <v>104445983.13000001</v>
      </c>
      <c r="G80" s="13">
        <f t="shared" si="12"/>
        <v>0</v>
      </c>
    </row>
    <row r="81" spans="1:7" x14ac:dyDescent="0.3">
      <c r="A81" s="14" t="s">
        <v>10</v>
      </c>
      <c r="B81" s="17">
        <v>151455396</v>
      </c>
      <c r="C81" s="17">
        <v>0</v>
      </c>
      <c r="D81" s="17">
        <v>151455396</v>
      </c>
      <c r="E81" s="17">
        <v>50405117.049999997</v>
      </c>
      <c r="F81" s="17">
        <v>50405117.049999997</v>
      </c>
      <c r="G81" s="17">
        <v>0</v>
      </c>
    </row>
    <row r="82" spans="1:7" x14ac:dyDescent="0.3">
      <c r="A82" s="14" t="s">
        <v>11</v>
      </c>
      <c r="B82" s="17">
        <v>0</v>
      </c>
      <c r="C82" s="17">
        <v>0</v>
      </c>
      <c r="D82" s="17">
        <v>0</v>
      </c>
      <c r="E82" s="17">
        <v>0</v>
      </c>
      <c r="F82" s="17">
        <v>0</v>
      </c>
      <c r="G82" s="17">
        <v>0</v>
      </c>
    </row>
    <row r="83" spans="1:7" x14ac:dyDescent="0.3">
      <c r="A83" s="14" t="s">
        <v>12</v>
      </c>
      <c r="B83" s="17">
        <v>22358484</v>
      </c>
      <c r="C83" s="17">
        <v>-2790973.31</v>
      </c>
      <c r="D83" s="17">
        <v>19567510.690000001</v>
      </c>
      <c r="E83" s="17">
        <v>8456600.0899999999</v>
      </c>
      <c r="F83" s="17">
        <v>8456600.0899999999</v>
      </c>
      <c r="G83" s="17">
        <v>0</v>
      </c>
    </row>
    <row r="84" spans="1:7" x14ac:dyDescent="0.3">
      <c r="A84" s="14" t="s">
        <v>13</v>
      </c>
      <c r="B84" s="17">
        <v>99808500</v>
      </c>
      <c r="C84" s="17">
        <v>0</v>
      </c>
      <c r="D84" s="17">
        <v>99808500</v>
      </c>
      <c r="E84" s="17">
        <v>21823547.91</v>
      </c>
      <c r="F84" s="17">
        <v>16880960.98</v>
      </c>
      <c r="G84" s="17">
        <v>0</v>
      </c>
    </row>
    <row r="85" spans="1:7" x14ac:dyDescent="0.3">
      <c r="A85" s="14" t="s">
        <v>14</v>
      </c>
      <c r="B85" s="17">
        <v>76377624</v>
      </c>
      <c r="C85" s="17">
        <v>287568.31</v>
      </c>
      <c r="D85" s="17">
        <v>76665192.310000002</v>
      </c>
      <c r="E85" s="17">
        <v>28703305.010000002</v>
      </c>
      <c r="F85" s="17">
        <v>28703305.010000002</v>
      </c>
      <c r="G85" s="17">
        <v>0</v>
      </c>
    </row>
    <row r="86" spans="1:7" x14ac:dyDescent="0.3">
      <c r="A86" s="14" t="s">
        <v>15</v>
      </c>
      <c r="B86" s="17">
        <v>0</v>
      </c>
      <c r="C86" s="17">
        <v>0</v>
      </c>
      <c r="D86" s="17">
        <v>0</v>
      </c>
      <c r="E86" s="17">
        <v>0</v>
      </c>
      <c r="F86" s="17">
        <v>0</v>
      </c>
      <c r="G86" s="17">
        <v>0</v>
      </c>
    </row>
    <row r="87" spans="1:7" x14ac:dyDescent="0.3">
      <c r="A87" s="14" t="s">
        <v>16</v>
      </c>
      <c r="B87" s="17">
        <v>0</v>
      </c>
      <c r="C87" s="17">
        <v>0</v>
      </c>
      <c r="D87" s="17">
        <v>0</v>
      </c>
      <c r="E87" s="17">
        <v>0</v>
      </c>
      <c r="F87" s="17">
        <v>0</v>
      </c>
      <c r="G87" s="17">
        <v>0</v>
      </c>
    </row>
    <row r="88" spans="1:7" x14ac:dyDescent="0.3">
      <c r="A88" s="12" t="s">
        <v>17</v>
      </c>
      <c r="B88" s="13">
        <f>SUM(B89:B97)</f>
        <v>0</v>
      </c>
      <c r="C88" s="13">
        <f t="shared" ref="C88:F88" si="13">SUM(C89:C97)</f>
        <v>32885835</v>
      </c>
      <c r="D88" s="13">
        <f t="shared" si="13"/>
        <v>32885835</v>
      </c>
      <c r="E88" s="13">
        <f t="shared" si="13"/>
        <v>0</v>
      </c>
      <c r="F88" s="13">
        <f t="shared" si="13"/>
        <v>0</v>
      </c>
      <c r="G88" s="13">
        <f t="shared" ref="G88:G142" si="14">D88-E88</f>
        <v>32885835</v>
      </c>
    </row>
    <row r="89" spans="1:7" x14ac:dyDescent="0.3">
      <c r="A89" s="14" t="s">
        <v>18</v>
      </c>
      <c r="B89" s="17">
        <v>0</v>
      </c>
      <c r="C89" s="17">
        <v>108940</v>
      </c>
      <c r="D89" s="17">
        <v>108940</v>
      </c>
      <c r="E89" s="17">
        <v>0</v>
      </c>
      <c r="F89" s="17">
        <v>0</v>
      </c>
      <c r="G89" s="17">
        <v>1096.2700000000041</v>
      </c>
    </row>
    <row r="90" spans="1:7" x14ac:dyDescent="0.3">
      <c r="A90" s="14" t="s">
        <v>19</v>
      </c>
      <c r="B90" s="17">
        <v>0</v>
      </c>
      <c r="C90" s="17">
        <v>0</v>
      </c>
      <c r="D90" s="17">
        <v>0</v>
      </c>
      <c r="E90" s="17">
        <v>0</v>
      </c>
      <c r="F90" s="17">
        <v>0</v>
      </c>
      <c r="G90" s="17">
        <v>0</v>
      </c>
    </row>
    <row r="91" spans="1:7" x14ac:dyDescent="0.3">
      <c r="A91" s="14" t="s">
        <v>20</v>
      </c>
      <c r="B91" s="17">
        <v>0</v>
      </c>
      <c r="C91" s="17">
        <v>0</v>
      </c>
      <c r="D91" s="17">
        <v>0</v>
      </c>
      <c r="E91" s="17">
        <v>0</v>
      </c>
      <c r="F91" s="17">
        <v>0</v>
      </c>
      <c r="G91" s="17">
        <v>0</v>
      </c>
    </row>
    <row r="92" spans="1:7" x14ac:dyDescent="0.3">
      <c r="A92" s="14" t="s">
        <v>21</v>
      </c>
      <c r="B92" s="17">
        <v>0</v>
      </c>
      <c r="C92" s="17">
        <v>0</v>
      </c>
      <c r="D92" s="17">
        <v>0</v>
      </c>
      <c r="E92" s="17">
        <v>0</v>
      </c>
      <c r="F92" s="17">
        <v>0</v>
      </c>
      <c r="G92" s="17">
        <v>0</v>
      </c>
    </row>
    <row r="93" spans="1:7" x14ac:dyDescent="0.3">
      <c r="A93" s="14" t="s">
        <v>22</v>
      </c>
      <c r="B93" s="17">
        <v>0</v>
      </c>
      <c r="C93" s="17">
        <v>0</v>
      </c>
      <c r="D93" s="17">
        <v>0</v>
      </c>
      <c r="E93" s="17">
        <v>0</v>
      </c>
      <c r="F93" s="17">
        <v>0</v>
      </c>
      <c r="G93" s="17">
        <v>27</v>
      </c>
    </row>
    <row r="94" spans="1:7" x14ac:dyDescent="0.3">
      <c r="A94" s="14" t="s">
        <v>23</v>
      </c>
      <c r="B94" s="17">
        <v>0</v>
      </c>
      <c r="C94" s="17">
        <v>0</v>
      </c>
      <c r="D94" s="17">
        <v>0</v>
      </c>
      <c r="E94" s="17">
        <v>0</v>
      </c>
      <c r="F94" s="17">
        <v>0</v>
      </c>
      <c r="G94" s="17">
        <v>0</v>
      </c>
    </row>
    <row r="95" spans="1:7" x14ac:dyDescent="0.3">
      <c r="A95" s="14" t="s">
        <v>24</v>
      </c>
      <c r="B95" s="17">
        <v>0</v>
      </c>
      <c r="C95" s="17">
        <v>14076762</v>
      </c>
      <c r="D95" s="17">
        <v>14076762</v>
      </c>
      <c r="E95" s="17">
        <v>0</v>
      </c>
      <c r="F95" s="17">
        <v>0</v>
      </c>
      <c r="G95" s="17">
        <v>5181654.5899999989</v>
      </c>
    </row>
    <row r="96" spans="1:7" x14ac:dyDescent="0.3">
      <c r="A96" s="14" t="s">
        <v>25</v>
      </c>
      <c r="B96" s="17">
        <v>0</v>
      </c>
      <c r="C96" s="17">
        <v>18700133</v>
      </c>
      <c r="D96" s="17">
        <v>18700133</v>
      </c>
      <c r="E96" s="17">
        <v>0</v>
      </c>
      <c r="F96" s="17">
        <v>0</v>
      </c>
      <c r="G96" s="17">
        <v>854320.80999999982</v>
      </c>
    </row>
    <row r="97" spans="1:7" x14ac:dyDescent="0.3">
      <c r="A97" s="14" t="s">
        <v>26</v>
      </c>
      <c r="B97" s="17">
        <v>0</v>
      </c>
      <c r="C97" s="17">
        <v>0</v>
      </c>
      <c r="D97" s="17">
        <v>0</v>
      </c>
      <c r="E97" s="17">
        <v>0</v>
      </c>
      <c r="F97" s="17">
        <v>0</v>
      </c>
      <c r="G97" s="17">
        <v>0</v>
      </c>
    </row>
    <row r="98" spans="1:7" x14ac:dyDescent="0.3">
      <c r="A98" s="12" t="s">
        <v>27</v>
      </c>
      <c r="B98" s="13">
        <f>SUM(B99:B107)</f>
        <v>194965042</v>
      </c>
      <c r="C98" s="13">
        <f t="shared" ref="C98:F98" si="15">SUM(C99:C107)</f>
        <v>33199403.52</v>
      </c>
      <c r="D98" s="13">
        <f t="shared" si="15"/>
        <v>228164445.52000001</v>
      </c>
      <c r="E98" s="13">
        <f t="shared" si="15"/>
        <v>30729845.510000002</v>
      </c>
      <c r="F98" s="13">
        <f t="shared" si="15"/>
        <v>21026542.98</v>
      </c>
      <c r="G98" s="13">
        <f t="shared" si="14"/>
        <v>197434600.01000002</v>
      </c>
    </row>
    <row r="99" spans="1:7" x14ac:dyDescent="0.3">
      <c r="A99" s="14" t="s">
        <v>28</v>
      </c>
      <c r="B99" s="17">
        <v>0</v>
      </c>
      <c r="C99" s="17">
        <v>0</v>
      </c>
      <c r="D99" s="17">
        <v>0</v>
      </c>
      <c r="E99" s="17">
        <v>0</v>
      </c>
      <c r="F99" s="17">
        <v>0</v>
      </c>
      <c r="G99" s="17">
        <v>315.52</v>
      </c>
    </row>
    <row r="100" spans="1:7" x14ac:dyDescent="0.3">
      <c r="A100" s="19" t="s">
        <v>29</v>
      </c>
      <c r="B100" s="20">
        <v>0</v>
      </c>
      <c r="C100" s="20">
        <v>0</v>
      </c>
      <c r="D100" s="20">
        <v>0</v>
      </c>
      <c r="E100" s="20">
        <v>0</v>
      </c>
      <c r="F100" s="20">
        <v>0</v>
      </c>
      <c r="G100" s="20">
        <v>0</v>
      </c>
    </row>
    <row r="101" spans="1:7" x14ac:dyDescent="0.3">
      <c r="A101" s="14" t="s">
        <v>30</v>
      </c>
      <c r="B101" s="17">
        <v>0</v>
      </c>
      <c r="C101" s="17">
        <v>25195324.050000001</v>
      </c>
      <c r="D101" s="17">
        <v>25195324.050000001</v>
      </c>
      <c r="E101" s="17">
        <v>0</v>
      </c>
      <c r="F101" s="17">
        <v>0</v>
      </c>
      <c r="G101" s="17">
        <v>2155184.4300000006</v>
      </c>
    </row>
    <row r="102" spans="1:7" x14ac:dyDescent="0.3">
      <c r="A102" s="14" t="s">
        <v>31</v>
      </c>
      <c r="B102" s="17">
        <v>0</v>
      </c>
      <c r="C102" s="17">
        <v>0</v>
      </c>
      <c r="D102" s="17">
        <v>0</v>
      </c>
      <c r="E102" s="17">
        <v>0</v>
      </c>
      <c r="F102" s="17">
        <v>0</v>
      </c>
      <c r="G102" s="17">
        <v>0</v>
      </c>
    </row>
    <row r="103" spans="1:7" x14ac:dyDescent="0.3">
      <c r="A103" s="14" t="s">
        <v>32</v>
      </c>
      <c r="B103" s="17">
        <v>194965042</v>
      </c>
      <c r="C103" s="17">
        <v>7364967.3499999996</v>
      </c>
      <c r="D103" s="17">
        <v>202330009.34999999</v>
      </c>
      <c r="E103" s="17">
        <v>30729845.510000002</v>
      </c>
      <c r="F103" s="17">
        <v>21026542.98</v>
      </c>
      <c r="G103" s="17">
        <v>3368744.3600000003</v>
      </c>
    </row>
    <row r="104" spans="1:7" x14ac:dyDescent="0.3">
      <c r="A104" s="14" t="s">
        <v>33</v>
      </c>
      <c r="B104" s="17">
        <v>0</v>
      </c>
      <c r="C104" s="17">
        <v>639112.12</v>
      </c>
      <c r="D104" s="17">
        <v>639112.12</v>
      </c>
      <c r="E104" s="17">
        <v>0</v>
      </c>
      <c r="F104" s="17">
        <v>0</v>
      </c>
      <c r="G104" s="17">
        <v>569112.12</v>
      </c>
    </row>
    <row r="105" spans="1:7" x14ac:dyDescent="0.3">
      <c r="A105" s="14" t="s">
        <v>34</v>
      </c>
      <c r="B105" s="17">
        <v>0</v>
      </c>
      <c r="C105" s="17">
        <v>0</v>
      </c>
      <c r="D105" s="17">
        <v>0</v>
      </c>
      <c r="E105" s="17">
        <v>0</v>
      </c>
      <c r="F105" s="17">
        <v>0</v>
      </c>
      <c r="G105" s="17">
        <v>0</v>
      </c>
    </row>
    <row r="106" spans="1:7" x14ac:dyDescent="0.3">
      <c r="A106" s="14" t="s">
        <v>35</v>
      </c>
      <c r="B106" s="17">
        <v>0</v>
      </c>
      <c r="C106" s="17">
        <v>0</v>
      </c>
      <c r="D106" s="17">
        <v>0</v>
      </c>
      <c r="E106" s="17">
        <v>0</v>
      </c>
      <c r="F106" s="17">
        <v>0</v>
      </c>
      <c r="G106" s="17">
        <v>0</v>
      </c>
    </row>
    <row r="107" spans="1:7" x14ac:dyDescent="0.3">
      <c r="A107" s="14" t="s">
        <v>36</v>
      </c>
      <c r="B107" s="17">
        <v>0</v>
      </c>
      <c r="C107" s="17">
        <v>0</v>
      </c>
      <c r="D107" s="17">
        <v>0</v>
      </c>
      <c r="E107" s="17">
        <v>0</v>
      </c>
      <c r="F107" s="17">
        <v>0</v>
      </c>
      <c r="G107" s="17">
        <v>298000</v>
      </c>
    </row>
    <row r="108" spans="1:7" x14ac:dyDescent="0.3">
      <c r="A108" s="12" t="s">
        <v>37</v>
      </c>
      <c r="B108" s="13">
        <f>SUM(B109:B117)</f>
        <v>119600000</v>
      </c>
      <c r="C108" s="13">
        <f t="shared" ref="C108:F108" si="16">SUM(C109:C117)</f>
        <v>116451167.58999999</v>
      </c>
      <c r="D108" s="13">
        <f t="shared" si="16"/>
        <v>236051167.59</v>
      </c>
      <c r="E108" s="13">
        <f t="shared" si="16"/>
        <v>36694088.260000005</v>
      </c>
      <c r="F108" s="13">
        <f t="shared" si="16"/>
        <v>36694088.260000005</v>
      </c>
      <c r="G108" s="13">
        <f t="shared" si="14"/>
        <v>199357079.32999998</v>
      </c>
    </row>
    <row r="109" spans="1:7" x14ac:dyDescent="0.3">
      <c r="A109" s="14" t="s">
        <v>38</v>
      </c>
      <c r="B109" s="17">
        <v>10000000</v>
      </c>
      <c r="C109" s="17">
        <v>2993764.1</v>
      </c>
      <c r="D109" s="17">
        <v>12993764.1</v>
      </c>
      <c r="E109" s="17">
        <v>2993764.1</v>
      </c>
      <c r="F109" s="17">
        <v>2993764.1</v>
      </c>
      <c r="G109" s="17">
        <v>3004758.35</v>
      </c>
    </row>
    <row r="110" spans="1:7" x14ac:dyDescent="0.3">
      <c r="A110" s="14" t="s">
        <v>39</v>
      </c>
      <c r="B110" s="17">
        <v>109600000</v>
      </c>
      <c r="C110" s="17">
        <v>108057996.69</v>
      </c>
      <c r="D110" s="17">
        <v>217657996.69</v>
      </c>
      <c r="E110" s="17">
        <v>30848805.350000001</v>
      </c>
      <c r="F110" s="17">
        <v>30848805.350000001</v>
      </c>
      <c r="G110" s="17">
        <v>60846251.43</v>
      </c>
    </row>
    <row r="111" spans="1:7" x14ac:dyDescent="0.3">
      <c r="A111" s="14" t="s">
        <v>40</v>
      </c>
      <c r="B111" s="17">
        <v>0</v>
      </c>
      <c r="C111" s="17">
        <v>931350</v>
      </c>
      <c r="D111" s="17">
        <v>931350</v>
      </c>
      <c r="E111" s="17">
        <v>0</v>
      </c>
      <c r="F111" s="17">
        <v>0</v>
      </c>
      <c r="G111" s="17">
        <v>32400</v>
      </c>
    </row>
    <row r="112" spans="1:7" x14ac:dyDescent="0.3">
      <c r="A112" s="14" t="s">
        <v>41</v>
      </c>
      <c r="B112" s="17">
        <v>0</v>
      </c>
      <c r="C112" s="17">
        <v>4468056.8</v>
      </c>
      <c r="D112" s="17">
        <v>4468056.8</v>
      </c>
      <c r="E112" s="17">
        <v>2851518.81</v>
      </c>
      <c r="F112" s="17">
        <v>2851518.81</v>
      </c>
      <c r="G112" s="17">
        <v>5806857.5999999996</v>
      </c>
    </row>
    <row r="113" spans="1:7" x14ac:dyDescent="0.3">
      <c r="A113" s="14" t="s">
        <v>42</v>
      </c>
      <c r="B113" s="17">
        <v>0</v>
      </c>
      <c r="C113" s="17">
        <v>0</v>
      </c>
      <c r="D113" s="17">
        <v>0</v>
      </c>
      <c r="E113" s="17">
        <v>0</v>
      </c>
      <c r="F113" s="17">
        <v>0</v>
      </c>
      <c r="G113" s="17">
        <f t="shared" si="14"/>
        <v>0</v>
      </c>
    </row>
    <row r="114" spans="1:7" x14ac:dyDescent="0.3">
      <c r="A114" s="14" t="s">
        <v>43</v>
      </c>
      <c r="B114" s="17">
        <v>0</v>
      </c>
      <c r="C114" s="17">
        <v>0</v>
      </c>
      <c r="D114" s="17">
        <v>0</v>
      </c>
      <c r="E114" s="17">
        <v>0</v>
      </c>
      <c r="F114" s="17">
        <v>0</v>
      </c>
      <c r="G114" s="17">
        <f t="shared" si="14"/>
        <v>0</v>
      </c>
    </row>
    <row r="115" spans="1:7" x14ac:dyDescent="0.3">
      <c r="A115" s="14" t="s">
        <v>44</v>
      </c>
      <c r="B115" s="17">
        <v>0</v>
      </c>
      <c r="C115" s="17">
        <v>0</v>
      </c>
      <c r="D115" s="17">
        <v>0</v>
      </c>
      <c r="E115" s="17">
        <v>0</v>
      </c>
      <c r="F115" s="17">
        <v>0</v>
      </c>
      <c r="G115" s="17">
        <f t="shared" si="14"/>
        <v>0</v>
      </c>
    </row>
    <row r="116" spans="1:7" x14ac:dyDescent="0.3">
      <c r="A116" s="14" t="s">
        <v>45</v>
      </c>
      <c r="B116" s="17">
        <v>0</v>
      </c>
      <c r="C116" s="17">
        <v>0</v>
      </c>
      <c r="D116" s="17">
        <v>0</v>
      </c>
      <c r="E116" s="17">
        <v>0</v>
      </c>
      <c r="F116" s="17">
        <v>0</v>
      </c>
      <c r="G116" s="17">
        <f t="shared" si="14"/>
        <v>0</v>
      </c>
    </row>
    <row r="117" spans="1:7" x14ac:dyDescent="0.3">
      <c r="A117" s="14" t="s">
        <v>46</v>
      </c>
      <c r="B117" s="17">
        <v>0</v>
      </c>
      <c r="C117" s="17">
        <v>0</v>
      </c>
      <c r="D117" s="17">
        <v>0</v>
      </c>
      <c r="E117" s="17">
        <v>0</v>
      </c>
      <c r="F117" s="17">
        <v>0</v>
      </c>
      <c r="G117" s="17">
        <f t="shared" si="14"/>
        <v>0</v>
      </c>
    </row>
    <row r="118" spans="1:7" x14ac:dyDescent="0.3">
      <c r="A118" s="12" t="s">
        <v>47</v>
      </c>
      <c r="B118" s="13">
        <f>SUM(B119:B127)</f>
        <v>4536679</v>
      </c>
      <c r="C118" s="13">
        <f t="shared" ref="C118:F118" si="17">SUM(C119:C127)</f>
        <v>13526429.300000001</v>
      </c>
      <c r="D118" s="13">
        <f t="shared" si="17"/>
        <v>18063108.300000001</v>
      </c>
      <c r="E118" s="13">
        <f t="shared" si="17"/>
        <v>4084829.35</v>
      </c>
      <c r="F118" s="13">
        <f t="shared" si="17"/>
        <v>4084829.35</v>
      </c>
      <c r="G118" s="13">
        <f t="shared" si="14"/>
        <v>13978278.950000001</v>
      </c>
    </row>
    <row r="119" spans="1:7" x14ac:dyDescent="0.3">
      <c r="A119" s="14" t="s">
        <v>48</v>
      </c>
      <c r="B119" s="17">
        <v>4536679</v>
      </c>
      <c r="C119" s="17">
        <v>2922348.55</v>
      </c>
      <c r="D119" s="17">
        <v>7459027.5499999998</v>
      </c>
      <c r="E119" s="17">
        <v>1097348.3999999999</v>
      </c>
      <c r="F119" s="17">
        <v>1097348.3999999999</v>
      </c>
      <c r="G119" s="17">
        <v>5052014.43</v>
      </c>
    </row>
    <row r="120" spans="1:7" x14ac:dyDescent="0.3">
      <c r="A120" s="14" t="s">
        <v>49</v>
      </c>
      <c r="B120" s="17">
        <v>0</v>
      </c>
      <c r="C120" s="17">
        <v>495500</v>
      </c>
      <c r="D120" s="17">
        <v>495500</v>
      </c>
      <c r="E120" s="17">
        <v>0</v>
      </c>
      <c r="F120" s="17">
        <v>0</v>
      </c>
      <c r="G120" s="17">
        <v>119868.20999999996</v>
      </c>
    </row>
    <row r="121" spans="1:7" x14ac:dyDescent="0.3">
      <c r="A121" s="14" t="s">
        <v>50</v>
      </c>
      <c r="B121" s="17">
        <v>0</v>
      </c>
      <c r="C121" s="17">
        <v>0</v>
      </c>
      <c r="D121" s="17">
        <v>0</v>
      </c>
      <c r="E121" s="17">
        <v>0</v>
      </c>
      <c r="F121" s="17">
        <v>0</v>
      </c>
      <c r="G121" s="17">
        <v>0</v>
      </c>
    </row>
    <row r="122" spans="1:7" x14ac:dyDescent="0.3">
      <c r="A122" s="14" t="s">
        <v>51</v>
      </c>
      <c r="B122" s="17">
        <v>0</v>
      </c>
      <c r="C122" s="17">
        <v>3780000</v>
      </c>
      <c r="D122" s="17">
        <v>3780000</v>
      </c>
      <c r="E122" s="17">
        <v>0</v>
      </c>
      <c r="F122" s="17">
        <v>0</v>
      </c>
      <c r="G122" s="17">
        <v>43167.949999999255</v>
      </c>
    </row>
    <row r="123" spans="1:7" x14ac:dyDescent="0.3">
      <c r="A123" s="14" t="s">
        <v>52</v>
      </c>
      <c r="B123" s="17">
        <v>0</v>
      </c>
      <c r="C123" s="17">
        <v>2721600</v>
      </c>
      <c r="D123" s="17">
        <v>2721600</v>
      </c>
      <c r="E123" s="17">
        <v>0</v>
      </c>
      <c r="F123" s="17">
        <v>0</v>
      </c>
      <c r="G123" s="17">
        <v>2628000.7199999997</v>
      </c>
    </row>
    <row r="124" spans="1:7" x14ac:dyDescent="0.3">
      <c r="A124" s="14" t="s">
        <v>53</v>
      </c>
      <c r="B124" s="17">
        <v>0</v>
      </c>
      <c r="C124" s="17">
        <v>619499.80000000005</v>
      </c>
      <c r="D124" s="17">
        <v>619499.80000000005</v>
      </c>
      <c r="E124" s="17">
        <v>0</v>
      </c>
      <c r="F124" s="17">
        <v>0</v>
      </c>
      <c r="G124" s="17">
        <v>192861.24000000002</v>
      </c>
    </row>
    <row r="125" spans="1:7" x14ac:dyDescent="0.3">
      <c r="A125" s="14" t="s">
        <v>54</v>
      </c>
      <c r="B125" s="17">
        <v>0</v>
      </c>
      <c r="C125" s="17">
        <v>0</v>
      </c>
      <c r="D125" s="17">
        <v>0</v>
      </c>
      <c r="E125" s="17">
        <v>0</v>
      </c>
      <c r="F125" s="17">
        <v>0</v>
      </c>
      <c r="G125" s="17">
        <v>0</v>
      </c>
    </row>
    <row r="126" spans="1:7" x14ac:dyDescent="0.3">
      <c r="A126" s="14" t="s">
        <v>55</v>
      </c>
      <c r="B126" s="17">
        <v>0</v>
      </c>
      <c r="C126" s="17">
        <v>0</v>
      </c>
      <c r="D126" s="17">
        <v>0</v>
      </c>
      <c r="E126" s="17">
        <v>0</v>
      </c>
      <c r="F126" s="17">
        <v>0</v>
      </c>
      <c r="G126" s="17">
        <v>0</v>
      </c>
    </row>
    <row r="127" spans="1:7" x14ac:dyDescent="0.3">
      <c r="A127" s="14" t="s">
        <v>56</v>
      </c>
      <c r="B127" s="17">
        <v>0</v>
      </c>
      <c r="C127" s="17">
        <v>2987480.95</v>
      </c>
      <c r="D127" s="17">
        <v>2987480.95</v>
      </c>
      <c r="E127" s="17">
        <v>2987480.95</v>
      </c>
      <c r="F127" s="17">
        <v>2987480.95</v>
      </c>
      <c r="G127" s="17">
        <v>3018000</v>
      </c>
    </row>
    <row r="128" spans="1:7" x14ac:dyDescent="0.3">
      <c r="A128" s="12" t="s">
        <v>57</v>
      </c>
      <c r="B128" s="13">
        <f>SUM(B129:B131)</f>
        <v>306050392</v>
      </c>
      <c r="C128" s="13">
        <f t="shared" ref="C128:F128" si="18">SUM(C129:C131)</f>
        <v>634587000.79999995</v>
      </c>
      <c r="D128" s="13">
        <f t="shared" si="18"/>
        <v>940637392.79999995</v>
      </c>
      <c r="E128" s="13">
        <f t="shared" si="18"/>
        <v>59459440.18</v>
      </c>
      <c r="F128" s="13">
        <f t="shared" si="18"/>
        <v>53370665.07</v>
      </c>
      <c r="G128" s="13">
        <f t="shared" si="14"/>
        <v>881177952.62</v>
      </c>
    </row>
    <row r="129" spans="1:7" x14ac:dyDescent="0.3">
      <c r="A129" s="14" t="s">
        <v>58</v>
      </c>
      <c r="B129" s="17">
        <v>299050392</v>
      </c>
      <c r="C129" s="17">
        <v>477331308</v>
      </c>
      <c r="D129" s="17">
        <v>776381700</v>
      </c>
      <c r="E129" s="17">
        <v>54865727.960000001</v>
      </c>
      <c r="F129" s="17">
        <v>48776952.850000001</v>
      </c>
      <c r="G129" s="17">
        <v>552301154.36000001</v>
      </c>
    </row>
    <row r="130" spans="1:7" x14ac:dyDescent="0.3">
      <c r="A130" s="14" t="s">
        <v>59</v>
      </c>
      <c r="B130" s="17">
        <v>7000000</v>
      </c>
      <c r="C130" s="17">
        <v>157255692.80000001</v>
      </c>
      <c r="D130" s="17">
        <v>164255692.80000001</v>
      </c>
      <c r="E130" s="17">
        <v>4593712.22</v>
      </c>
      <c r="F130" s="17">
        <v>4593712.22</v>
      </c>
      <c r="G130" s="17">
        <v>158813982.01999995</v>
      </c>
    </row>
    <row r="131" spans="1:7" x14ac:dyDescent="0.3">
      <c r="A131" s="14" t="s">
        <v>60</v>
      </c>
      <c r="B131" s="17">
        <v>0</v>
      </c>
      <c r="C131" s="17">
        <v>0</v>
      </c>
      <c r="D131" s="17">
        <v>0</v>
      </c>
      <c r="E131" s="17">
        <v>0</v>
      </c>
      <c r="F131" s="17">
        <v>0</v>
      </c>
      <c r="G131" s="17">
        <v>0</v>
      </c>
    </row>
    <row r="132" spans="1:7" x14ac:dyDescent="0.3">
      <c r="A132" s="12" t="s">
        <v>61</v>
      </c>
      <c r="B132" s="13">
        <f>SUM(B133:B140)</f>
        <v>0</v>
      </c>
      <c r="C132" s="13">
        <f t="shared" ref="C132:F132" si="19">SUM(C133:C140)</f>
        <v>0</v>
      </c>
      <c r="D132" s="13">
        <f t="shared" si="19"/>
        <v>0</v>
      </c>
      <c r="E132" s="13">
        <f t="shared" si="19"/>
        <v>0</v>
      </c>
      <c r="F132" s="13">
        <f t="shared" si="19"/>
        <v>0</v>
      </c>
      <c r="G132" s="13">
        <f t="shared" si="14"/>
        <v>0</v>
      </c>
    </row>
    <row r="133" spans="1:7" x14ac:dyDescent="0.3">
      <c r="A133" s="14" t="s">
        <v>62</v>
      </c>
      <c r="B133" s="17">
        <v>0</v>
      </c>
      <c r="C133" s="17">
        <v>0</v>
      </c>
      <c r="D133" s="17">
        <v>0</v>
      </c>
      <c r="E133" s="17">
        <v>0</v>
      </c>
      <c r="F133" s="17">
        <v>0</v>
      </c>
      <c r="G133" s="17">
        <v>0</v>
      </c>
    </row>
    <row r="134" spans="1:7" x14ac:dyDescent="0.3">
      <c r="A134" s="14" t="s">
        <v>63</v>
      </c>
      <c r="B134" s="17">
        <v>0</v>
      </c>
      <c r="C134" s="17">
        <v>0</v>
      </c>
      <c r="D134" s="17">
        <v>0</v>
      </c>
      <c r="E134" s="17">
        <v>0</v>
      </c>
      <c r="F134" s="17">
        <v>0</v>
      </c>
      <c r="G134" s="17">
        <v>0</v>
      </c>
    </row>
    <row r="135" spans="1:7" x14ac:dyDescent="0.3">
      <c r="A135" s="14" t="s">
        <v>64</v>
      </c>
      <c r="B135" s="17">
        <v>0</v>
      </c>
      <c r="C135" s="17">
        <v>0</v>
      </c>
      <c r="D135" s="17">
        <v>0</v>
      </c>
      <c r="E135" s="17">
        <v>0</v>
      </c>
      <c r="F135" s="17">
        <v>0</v>
      </c>
      <c r="G135" s="17">
        <v>0</v>
      </c>
    </row>
    <row r="136" spans="1:7" x14ac:dyDescent="0.3">
      <c r="A136" s="14" t="s">
        <v>65</v>
      </c>
      <c r="B136" s="17">
        <v>0</v>
      </c>
      <c r="C136" s="17">
        <v>0</v>
      </c>
      <c r="D136" s="17">
        <v>0</v>
      </c>
      <c r="E136" s="17">
        <v>0</v>
      </c>
      <c r="F136" s="17">
        <v>0</v>
      </c>
      <c r="G136" s="17">
        <v>0</v>
      </c>
    </row>
    <row r="137" spans="1:7" x14ac:dyDescent="0.3">
      <c r="A137" s="14" t="s">
        <v>66</v>
      </c>
      <c r="B137" s="17">
        <v>0</v>
      </c>
      <c r="C137" s="17">
        <v>0</v>
      </c>
      <c r="D137" s="17">
        <v>0</v>
      </c>
      <c r="E137" s="17">
        <v>0</v>
      </c>
      <c r="F137" s="17">
        <v>0</v>
      </c>
      <c r="G137" s="17">
        <v>0</v>
      </c>
    </row>
    <row r="138" spans="1:7" x14ac:dyDescent="0.3">
      <c r="A138" s="14" t="s">
        <v>67</v>
      </c>
      <c r="B138" s="17">
        <v>0</v>
      </c>
      <c r="C138" s="17">
        <v>0</v>
      </c>
      <c r="D138" s="17">
        <v>0</v>
      </c>
      <c r="E138" s="17">
        <v>0</v>
      </c>
      <c r="F138" s="17">
        <v>0</v>
      </c>
      <c r="G138" s="17">
        <v>0</v>
      </c>
    </row>
    <row r="139" spans="1:7" x14ac:dyDescent="0.3">
      <c r="A139" s="14" t="s">
        <v>68</v>
      </c>
      <c r="B139" s="17">
        <v>0</v>
      </c>
      <c r="C139" s="17">
        <v>0</v>
      </c>
      <c r="D139" s="17">
        <v>0</v>
      </c>
      <c r="E139" s="17">
        <v>0</v>
      </c>
      <c r="F139" s="17">
        <v>0</v>
      </c>
      <c r="G139" s="17">
        <f t="shared" si="14"/>
        <v>0</v>
      </c>
    </row>
    <row r="140" spans="1:7" x14ac:dyDescent="0.3">
      <c r="A140" s="14" t="s">
        <v>69</v>
      </c>
      <c r="B140" s="17">
        <v>0</v>
      </c>
      <c r="C140" s="17">
        <v>0</v>
      </c>
      <c r="D140" s="17">
        <v>0</v>
      </c>
      <c r="E140" s="17">
        <v>0</v>
      </c>
      <c r="F140" s="17">
        <v>0</v>
      </c>
      <c r="G140" s="17">
        <v>0</v>
      </c>
    </row>
    <row r="141" spans="1:7" x14ac:dyDescent="0.3">
      <c r="A141" s="12" t="s">
        <v>70</v>
      </c>
      <c r="B141" s="13">
        <f>SUM(B142:B144)</f>
        <v>0</v>
      </c>
      <c r="C141" s="13">
        <f t="shared" ref="C141:F141" si="20">SUM(C142:C144)</f>
        <v>0</v>
      </c>
      <c r="D141" s="13">
        <f t="shared" si="20"/>
        <v>0</v>
      </c>
      <c r="E141" s="13">
        <f t="shared" si="20"/>
        <v>0</v>
      </c>
      <c r="F141" s="13">
        <f t="shared" si="20"/>
        <v>0</v>
      </c>
      <c r="G141" s="13">
        <f t="shared" si="14"/>
        <v>0</v>
      </c>
    </row>
    <row r="142" spans="1:7" x14ac:dyDescent="0.3">
      <c r="A142" s="14" t="s">
        <v>71</v>
      </c>
      <c r="B142" s="17">
        <v>0</v>
      </c>
      <c r="C142" s="17">
        <v>0</v>
      </c>
      <c r="D142" s="17">
        <v>0</v>
      </c>
      <c r="E142" s="17">
        <v>0</v>
      </c>
      <c r="F142" s="17">
        <v>0</v>
      </c>
      <c r="G142" s="17">
        <f t="shared" si="14"/>
        <v>0</v>
      </c>
    </row>
    <row r="143" spans="1:7" x14ac:dyDescent="0.3">
      <c r="A143" s="14" t="s">
        <v>72</v>
      </c>
      <c r="B143" s="17">
        <v>0</v>
      </c>
      <c r="C143" s="17">
        <v>0</v>
      </c>
      <c r="D143" s="17">
        <v>0</v>
      </c>
      <c r="E143" s="17">
        <v>0</v>
      </c>
      <c r="F143" s="17">
        <v>0</v>
      </c>
      <c r="G143" s="17">
        <v>0</v>
      </c>
    </row>
    <row r="144" spans="1:7" x14ac:dyDescent="0.3">
      <c r="A144" s="14" t="s">
        <v>73</v>
      </c>
      <c r="B144" s="17">
        <v>0</v>
      </c>
      <c r="C144" s="17">
        <v>0</v>
      </c>
      <c r="D144" s="17">
        <v>0</v>
      </c>
      <c r="E144" s="17">
        <v>0</v>
      </c>
      <c r="F144" s="17">
        <v>0</v>
      </c>
      <c r="G144" s="17">
        <v>0</v>
      </c>
    </row>
    <row r="145" spans="1:7" x14ac:dyDescent="0.3">
      <c r="A145" s="12" t="s">
        <v>74</v>
      </c>
      <c r="B145" s="13">
        <f>SUM(B146:B152)</f>
        <v>0</v>
      </c>
      <c r="C145" s="13">
        <f t="shared" ref="C145:F145" si="21">SUM(C146:C152)</f>
        <v>189370945</v>
      </c>
      <c r="D145" s="13">
        <f t="shared" si="21"/>
        <v>189370945</v>
      </c>
      <c r="E145" s="13">
        <f t="shared" si="21"/>
        <v>49129346.350000001</v>
      </c>
      <c r="F145" s="13">
        <f t="shared" si="21"/>
        <v>49129346.350000001</v>
      </c>
      <c r="G145" s="13">
        <f t="shared" ref="G145" si="22">D145-E145</f>
        <v>140241598.65000001</v>
      </c>
    </row>
    <row r="146" spans="1:7" x14ac:dyDescent="0.3">
      <c r="A146" s="14" t="s">
        <v>75</v>
      </c>
      <c r="B146" s="17">
        <v>0</v>
      </c>
      <c r="C146" s="17">
        <v>69091825</v>
      </c>
      <c r="D146" s="17">
        <v>69091825</v>
      </c>
      <c r="E146" s="17">
        <v>16997326.34</v>
      </c>
      <c r="F146" s="17">
        <v>16997326.34</v>
      </c>
      <c r="G146" s="17">
        <v>0</v>
      </c>
    </row>
    <row r="147" spans="1:7" x14ac:dyDescent="0.3">
      <c r="A147" s="14" t="s">
        <v>76</v>
      </c>
      <c r="B147" s="17">
        <v>0</v>
      </c>
      <c r="C147" s="17">
        <v>118353456</v>
      </c>
      <c r="D147" s="17">
        <v>118353456</v>
      </c>
      <c r="E147" s="17">
        <v>32132020.010000002</v>
      </c>
      <c r="F147" s="17">
        <v>32132020.010000002</v>
      </c>
      <c r="G147" s="17">
        <v>1266608.5100000054</v>
      </c>
    </row>
    <row r="148" spans="1:7" x14ac:dyDescent="0.3">
      <c r="A148" s="14" t="s">
        <v>77</v>
      </c>
      <c r="B148" s="17">
        <v>0</v>
      </c>
      <c r="C148" s="17">
        <v>0</v>
      </c>
      <c r="D148" s="17">
        <v>0</v>
      </c>
      <c r="E148" s="17">
        <v>0</v>
      </c>
      <c r="F148" s="17">
        <v>0</v>
      </c>
      <c r="G148" s="17">
        <v>0</v>
      </c>
    </row>
    <row r="149" spans="1:7" x14ac:dyDescent="0.3">
      <c r="A149" s="14" t="s">
        <v>78</v>
      </c>
      <c r="B149" s="17">
        <v>0</v>
      </c>
      <c r="C149" s="17">
        <v>304464</v>
      </c>
      <c r="D149" s="17">
        <v>304464</v>
      </c>
      <c r="E149" s="17">
        <v>0</v>
      </c>
      <c r="F149" s="17">
        <v>0</v>
      </c>
      <c r="G149" s="17">
        <v>187840.97999999998</v>
      </c>
    </row>
    <row r="150" spans="1:7" x14ac:dyDescent="0.3">
      <c r="A150" s="14" t="s">
        <v>79</v>
      </c>
      <c r="B150" s="17">
        <v>0</v>
      </c>
      <c r="C150" s="17">
        <v>1621200</v>
      </c>
      <c r="D150" s="17">
        <v>1621200</v>
      </c>
      <c r="E150" s="17">
        <v>0</v>
      </c>
      <c r="F150" s="17">
        <v>0</v>
      </c>
      <c r="G150" s="17">
        <v>0</v>
      </c>
    </row>
    <row r="151" spans="1:7" x14ac:dyDescent="0.3">
      <c r="A151" s="14" t="s">
        <v>80</v>
      </c>
      <c r="B151" s="17">
        <v>0</v>
      </c>
      <c r="C151" s="17">
        <v>0</v>
      </c>
      <c r="D151" s="17">
        <v>0</v>
      </c>
      <c r="E151" s="17">
        <v>0</v>
      </c>
      <c r="F151" s="17">
        <v>0</v>
      </c>
      <c r="G151" s="17">
        <v>0</v>
      </c>
    </row>
    <row r="152" spans="1:7" x14ac:dyDescent="0.3">
      <c r="A152" s="14" t="s">
        <v>81</v>
      </c>
      <c r="B152" s="17">
        <v>0</v>
      </c>
      <c r="C152" s="17">
        <v>0</v>
      </c>
      <c r="D152" s="17">
        <v>0</v>
      </c>
      <c r="E152" s="17">
        <v>0</v>
      </c>
      <c r="F152" s="17">
        <v>0</v>
      </c>
      <c r="G152" s="17">
        <v>0</v>
      </c>
    </row>
    <row r="153" spans="1:7" x14ac:dyDescent="0.3">
      <c r="A153" s="12"/>
      <c r="B153" s="17"/>
      <c r="C153" s="17"/>
      <c r="D153" s="17"/>
      <c r="E153" s="17"/>
      <c r="F153" s="17"/>
      <c r="G153" s="17"/>
    </row>
    <row r="154" spans="1:7" x14ac:dyDescent="0.3">
      <c r="A154" s="18" t="s">
        <v>83</v>
      </c>
      <c r="B154" s="13">
        <f>B4+B79</f>
        <v>5040583255</v>
      </c>
      <c r="C154" s="13">
        <f t="shared" ref="C154:G154" si="23">C4+C79</f>
        <v>2048135183.0900002</v>
      </c>
      <c r="D154" s="13">
        <f t="shared" si="23"/>
        <v>7088718438.0899992</v>
      </c>
      <c r="E154" s="13">
        <f t="shared" si="23"/>
        <v>1050735126.5599999</v>
      </c>
      <c r="F154" s="13">
        <f t="shared" si="23"/>
        <v>969818674.86000001</v>
      </c>
      <c r="G154" s="13">
        <f t="shared" si="23"/>
        <v>2533459608.1100001</v>
      </c>
    </row>
    <row r="155" spans="1:7" x14ac:dyDescent="0.3">
      <c r="A155" s="21"/>
      <c r="B155" s="20"/>
      <c r="C155" s="20"/>
      <c r="D155" s="20"/>
      <c r="E155" s="20"/>
      <c r="F155" s="20"/>
      <c r="G155" s="20"/>
    </row>
    <row r="164" spans="1:5" x14ac:dyDescent="0.3">
      <c r="A164" s="23"/>
      <c r="C164" s="23"/>
      <c r="D164" s="23"/>
      <c r="E164" s="23"/>
    </row>
    <row r="165" spans="1:5" x14ac:dyDescent="0.3">
      <c r="A165" s="24" t="s">
        <v>84</v>
      </c>
      <c r="C165" s="25" t="s">
        <v>85</v>
      </c>
      <c r="D165" s="25"/>
      <c r="E165" s="25"/>
    </row>
    <row r="166" spans="1:5" x14ac:dyDescent="0.3">
      <c r="A166" s="26" t="s">
        <v>86</v>
      </c>
      <c r="C166" s="25" t="s">
        <v>87</v>
      </c>
      <c r="D166" s="25"/>
      <c r="E166" s="25"/>
    </row>
  </sheetData>
  <mergeCells count="4">
    <mergeCell ref="A1:G1"/>
    <mergeCell ref="B2:F2"/>
    <mergeCell ref="C165:E165"/>
    <mergeCell ref="C166:E16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122"/>
  <sheetViews>
    <sheetView zoomScaleNormal="100" workbookViewId="0">
      <selection activeCell="A11" sqref="A11"/>
    </sheetView>
  </sheetViews>
  <sheetFormatPr baseColWidth="10" defaultColWidth="12" defaultRowHeight="10.199999999999999" x14ac:dyDescent="0.2"/>
  <cols>
    <col min="1" max="1" width="68.44140625" style="30" customWidth="1"/>
    <col min="2" max="2" width="14" style="30" bestFit="1" customWidth="1"/>
    <col min="3" max="3" width="14.33203125" style="30" bestFit="1" customWidth="1"/>
    <col min="4" max="5" width="14" style="30" bestFit="1" customWidth="1"/>
    <col min="6" max="6" width="12.44140625" style="30" bestFit="1" customWidth="1"/>
    <col min="7" max="7" width="16" style="30" bestFit="1" customWidth="1"/>
    <col min="8" max="16384" width="12" style="30"/>
  </cols>
  <sheetData>
    <row r="1" spans="1:7" ht="65.25" customHeight="1" x14ac:dyDescent="0.2">
      <c r="A1" s="27" t="s">
        <v>88</v>
      </c>
      <c r="B1" s="28"/>
      <c r="C1" s="28"/>
      <c r="D1" s="28"/>
      <c r="E1" s="28"/>
      <c r="F1" s="28"/>
      <c r="G1" s="29"/>
    </row>
    <row r="2" spans="1:7" x14ac:dyDescent="0.2">
      <c r="A2" s="31"/>
      <c r="B2" s="32" t="s">
        <v>0</v>
      </c>
      <c r="C2" s="32"/>
      <c r="D2" s="32"/>
      <c r="E2" s="32"/>
      <c r="F2" s="32"/>
      <c r="G2" s="31"/>
    </row>
    <row r="3" spans="1:7" ht="20.399999999999999" x14ac:dyDescent="0.2">
      <c r="A3" s="33" t="s">
        <v>1</v>
      </c>
      <c r="B3" s="34" t="s">
        <v>2</v>
      </c>
      <c r="C3" s="34" t="s">
        <v>89</v>
      </c>
      <c r="D3" s="34" t="s">
        <v>90</v>
      </c>
      <c r="E3" s="34" t="s">
        <v>5</v>
      </c>
      <c r="F3" s="34" t="s">
        <v>91</v>
      </c>
      <c r="G3" s="33" t="s">
        <v>92</v>
      </c>
    </row>
    <row r="4" spans="1:7" x14ac:dyDescent="0.2">
      <c r="A4" s="35" t="s">
        <v>93</v>
      </c>
      <c r="B4" s="36"/>
      <c r="C4" s="36"/>
      <c r="D4" s="36"/>
      <c r="E4" s="36"/>
      <c r="F4" s="36"/>
      <c r="G4" s="37"/>
    </row>
    <row r="5" spans="1:7" x14ac:dyDescent="0.2">
      <c r="A5" s="38" t="s">
        <v>94</v>
      </c>
      <c r="B5" s="39">
        <f t="shared" ref="B5:G5" si="0">SUM(B6:B81)</f>
        <v>4065431138</v>
      </c>
      <c r="C5" s="39">
        <f t="shared" si="0"/>
        <v>1030617806.8800001</v>
      </c>
      <c r="D5" s="39">
        <f t="shared" si="0"/>
        <v>5096048944.8799992</v>
      </c>
      <c r="E5" s="39">
        <f t="shared" si="0"/>
        <v>761249006.85000026</v>
      </c>
      <c r="F5" s="39">
        <f t="shared" si="0"/>
        <v>701067219.72000003</v>
      </c>
      <c r="G5" s="40">
        <f t="shared" si="0"/>
        <v>4334799938.0299997</v>
      </c>
    </row>
    <row r="6" spans="1:7" x14ac:dyDescent="0.2">
      <c r="A6" s="41" t="s">
        <v>95</v>
      </c>
      <c r="B6" s="42">
        <v>2565250</v>
      </c>
      <c r="C6" s="42">
        <v>0</v>
      </c>
      <c r="D6" s="42">
        <v>2565250</v>
      </c>
      <c r="E6" s="42">
        <v>608906.66</v>
      </c>
      <c r="F6" s="42">
        <v>574166.77</v>
      </c>
      <c r="G6" s="43">
        <f t="shared" ref="G6:G69" si="1">D6-E6</f>
        <v>1956343.3399999999</v>
      </c>
    </row>
    <row r="7" spans="1:7" x14ac:dyDescent="0.2">
      <c r="A7" s="41" t="s">
        <v>96</v>
      </c>
      <c r="B7" s="42">
        <v>3309819</v>
      </c>
      <c r="C7" s="42">
        <v>-176352.56</v>
      </c>
      <c r="D7" s="42">
        <v>3133466.44</v>
      </c>
      <c r="E7" s="42">
        <v>639132.13</v>
      </c>
      <c r="F7" s="42">
        <v>639132.13</v>
      </c>
      <c r="G7" s="43">
        <f t="shared" si="1"/>
        <v>2494334.31</v>
      </c>
    </row>
    <row r="8" spans="1:7" x14ac:dyDescent="0.2">
      <c r="A8" s="41" t="s">
        <v>97</v>
      </c>
      <c r="B8" s="42">
        <v>19009569</v>
      </c>
      <c r="C8" s="42">
        <v>-1056352.55</v>
      </c>
      <c r="D8" s="42">
        <v>17953216.449999999</v>
      </c>
      <c r="E8" s="42">
        <v>4100376.14</v>
      </c>
      <c r="F8" s="42">
        <v>3696077.34</v>
      </c>
      <c r="G8" s="43">
        <f t="shared" si="1"/>
        <v>13852840.309999999</v>
      </c>
    </row>
    <row r="9" spans="1:7" x14ac:dyDescent="0.2">
      <c r="A9" s="41" t="s">
        <v>98</v>
      </c>
      <c r="B9" s="42">
        <v>2123820</v>
      </c>
      <c r="C9" s="42">
        <v>0</v>
      </c>
      <c r="D9" s="42">
        <v>2123820</v>
      </c>
      <c r="E9" s="42">
        <v>521640</v>
      </c>
      <c r="F9" s="42">
        <v>521640</v>
      </c>
      <c r="G9" s="43">
        <f t="shared" si="1"/>
        <v>1602180</v>
      </c>
    </row>
    <row r="10" spans="1:7" x14ac:dyDescent="0.2">
      <c r="A10" s="41" t="s">
        <v>99</v>
      </c>
      <c r="B10" s="42">
        <v>12201359</v>
      </c>
      <c r="C10" s="42">
        <v>107416.4</v>
      </c>
      <c r="D10" s="42">
        <v>12308775.4</v>
      </c>
      <c r="E10" s="42">
        <v>2594418.4500000002</v>
      </c>
      <c r="F10" s="42">
        <v>2483694.67</v>
      </c>
      <c r="G10" s="43">
        <f t="shared" si="1"/>
        <v>9714356.9499999993</v>
      </c>
    </row>
    <row r="11" spans="1:7" x14ac:dyDescent="0.2">
      <c r="A11" s="41" t="s">
        <v>100</v>
      </c>
      <c r="B11" s="42">
        <v>9224032</v>
      </c>
      <c r="C11" s="42">
        <v>63886.7</v>
      </c>
      <c r="D11" s="42">
        <v>9287918.6999999993</v>
      </c>
      <c r="E11" s="42">
        <v>1723658.38</v>
      </c>
      <c r="F11" s="42">
        <v>1654768.44</v>
      </c>
      <c r="G11" s="43">
        <f t="shared" si="1"/>
        <v>7564260.3199999994</v>
      </c>
    </row>
    <row r="12" spans="1:7" x14ac:dyDescent="0.2">
      <c r="A12" s="41" t="s">
        <v>101</v>
      </c>
      <c r="B12" s="42">
        <v>102189</v>
      </c>
      <c r="C12" s="42">
        <v>33037</v>
      </c>
      <c r="D12" s="42">
        <v>135226</v>
      </c>
      <c r="E12" s="42">
        <v>706</v>
      </c>
      <c r="F12" s="42">
        <v>706</v>
      </c>
      <c r="G12" s="43">
        <f t="shared" si="1"/>
        <v>134520</v>
      </c>
    </row>
    <row r="13" spans="1:7" x14ac:dyDescent="0.2">
      <c r="A13" s="41" t="s">
        <v>102</v>
      </c>
      <c r="B13" s="42">
        <v>26631151</v>
      </c>
      <c r="C13" s="42">
        <v>11735.92</v>
      </c>
      <c r="D13" s="42">
        <v>26642886.920000002</v>
      </c>
      <c r="E13" s="42">
        <v>3370951.62</v>
      </c>
      <c r="F13" s="42">
        <v>3124794.39</v>
      </c>
      <c r="G13" s="43">
        <f t="shared" si="1"/>
        <v>23271935.300000001</v>
      </c>
    </row>
    <row r="14" spans="1:7" x14ac:dyDescent="0.2">
      <c r="A14" s="41" t="s">
        <v>103</v>
      </c>
      <c r="B14" s="42">
        <v>1450740</v>
      </c>
      <c r="C14" s="42">
        <v>6037</v>
      </c>
      <c r="D14" s="42">
        <v>1456777</v>
      </c>
      <c r="E14" s="42">
        <v>92252.88</v>
      </c>
      <c r="F14" s="42">
        <v>81115.17</v>
      </c>
      <c r="G14" s="43">
        <f t="shared" si="1"/>
        <v>1364524.12</v>
      </c>
    </row>
    <row r="15" spans="1:7" x14ac:dyDescent="0.2">
      <c r="A15" s="41" t="s">
        <v>104</v>
      </c>
      <c r="B15" s="42">
        <v>11634291</v>
      </c>
      <c r="C15" s="42">
        <v>4518885.17</v>
      </c>
      <c r="D15" s="42">
        <v>16153176.17</v>
      </c>
      <c r="E15" s="42">
        <v>2485014.44</v>
      </c>
      <c r="F15" s="42">
        <v>2437153.1800000002</v>
      </c>
      <c r="G15" s="43">
        <f t="shared" si="1"/>
        <v>13668161.73</v>
      </c>
    </row>
    <row r="16" spans="1:7" x14ac:dyDescent="0.2">
      <c r="A16" s="41" t="s">
        <v>105</v>
      </c>
      <c r="B16" s="42">
        <v>24631695</v>
      </c>
      <c r="C16" s="42">
        <v>76948.53</v>
      </c>
      <c r="D16" s="42">
        <v>24708643.530000001</v>
      </c>
      <c r="E16" s="42">
        <v>4160560.3</v>
      </c>
      <c r="F16" s="42">
        <v>4070905.5</v>
      </c>
      <c r="G16" s="43">
        <f t="shared" si="1"/>
        <v>20548083.23</v>
      </c>
    </row>
    <row r="17" spans="1:7" x14ac:dyDescent="0.2">
      <c r="A17" s="41" t="s">
        <v>106</v>
      </c>
      <c r="B17" s="42">
        <v>5897124</v>
      </c>
      <c r="C17" s="42">
        <v>0</v>
      </c>
      <c r="D17" s="42">
        <v>5897124</v>
      </c>
      <c r="E17" s="42">
        <v>1337105.1499999999</v>
      </c>
      <c r="F17" s="42">
        <v>1302333.72</v>
      </c>
      <c r="G17" s="43">
        <f t="shared" si="1"/>
        <v>4560018.8499999996</v>
      </c>
    </row>
    <row r="18" spans="1:7" x14ac:dyDescent="0.2">
      <c r="A18" s="41" t="s">
        <v>107</v>
      </c>
      <c r="B18" s="42">
        <v>5982726</v>
      </c>
      <c r="C18" s="42">
        <v>25137.78</v>
      </c>
      <c r="D18" s="42">
        <v>6007863.7800000003</v>
      </c>
      <c r="E18" s="42">
        <v>1261156.25</v>
      </c>
      <c r="F18" s="42">
        <v>1213591.17</v>
      </c>
      <c r="G18" s="43">
        <f t="shared" si="1"/>
        <v>4746707.53</v>
      </c>
    </row>
    <row r="19" spans="1:7" x14ac:dyDescent="0.2">
      <c r="A19" s="41" t="s">
        <v>108</v>
      </c>
      <c r="B19" s="42">
        <v>19928378</v>
      </c>
      <c r="C19" s="42">
        <v>9785.18</v>
      </c>
      <c r="D19" s="42">
        <v>19938163.18</v>
      </c>
      <c r="E19" s="42">
        <v>3417991</v>
      </c>
      <c r="F19" s="42">
        <v>3340612.72</v>
      </c>
      <c r="G19" s="43">
        <f t="shared" si="1"/>
        <v>16520172.18</v>
      </c>
    </row>
    <row r="20" spans="1:7" x14ac:dyDescent="0.2">
      <c r="A20" s="41" t="s">
        <v>109</v>
      </c>
      <c r="B20" s="42">
        <v>17773229</v>
      </c>
      <c r="C20" s="42">
        <v>2647338.25</v>
      </c>
      <c r="D20" s="42">
        <v>20420567.25</v>
      </c>
      <c r="E20" s="42">
        <v>3311346.95</v>
      </c>
      <c r="F20" s="42">
        <v>3196293.26</v>
      </c>
      <c r="G20" s="43">
        <f t="shared" si="1"/>
        <v>17109220.300000001</v>
      </c>
    </row>
    <row r="21" spans="1:7" x14ac:dyDescent="0.2">
      <c r="A21" s="41" t="s">
        <v>110</v>
      </c>
      <c r="B21" s="42">
        <v>11833550</v>
      </c>
      <c r="C21" s="42">
        <v>107095.36</v>
      </c>
      <c r="D21" s="42">
        <v>11940645.359999999</v>
      </c>
      <c r="E21" s="42">
        <v>1810907.9</v>
      </c>
      <c r="F21" s="42">
        <v>1757280.97</v>
      </c>
      <c r="G21" s="43">
        <f t="shared" si="1"/>
        <v>10129737.459999999</v>
      </c>
    </row>
    <row r="22" spans="1:7" x14ac:dyDescent="0.2">
      <c r="A22" s="41" t="s">
        <v>111</v>
      </c>
      <c r="B22" s="42">
        <v>8468535</v>
      </c>
      <c r="C22" s="42">
        <v>198473.98</v>
      </c>
      <c r="D22" s="42">
        <v>8667008.9800000004</v>
      </c>
      <c r="E22" s="42">
        <v>1639770.59</v>
      </c>
      <c r="F22" s="42">
        <v>1567136.93</v>
      </c>
      <c r="G22" s="43">
        <f t="shared" si="1"/>
        <v>7027238.3900000006</v>
      </c>
    </row>
    <row r="23" spans="1:7" x14ac:dyDescent="0.2">
      <c r="A23" s="41" t="s">
        <v>112</v>
      </c>
      <c r="B23" s="42">
        <v>1847184</v>
      </c>
      <c r="C23" s="42">
        <v>0</v>
      </c>
      <c r="D23" s="42">
        <v>1847184</v>
      </c>
      <c r="E23" s="42">
        <v>417559.33</v>
      </c>
      <c r="F23" s="42">
        <v>409665.11</v>
      </c>
      <c r="G23" s="43">
        <f t="shared" si="1"/>
        <v>1429624.67</v>
      </c>
    </row>
    <row r="24" spans="1:7" x14ac:dyDescent="0.2">
      <c r="A24" s="41" t="s">
        <v>113</v>
      </c>
      <c r="B24" s="42">
        <v>8404931</v>
      </c>
      <c r="C24" s="42">
        <v>25396.13</v>
      </c>
      <c r="D24" s="42">
        <v>8430327.1300000008</v>
      </c>
      <c r="E24" s="42">
        <v>1423292.12</v>
      </c>
      <c r="F24" s="42">
        <v>1388496</v>
      </c>
      <c r="G24" s="43">
        <f t="shared" si="1"/>
        <v>7007035.0100000007</v>
      </c>
    </row>
    <row r="25" spans="1:7" x14ac:dyDescent="0.2">
      <c r="A25" s="41" t="s">
        <v>114</v>
      </c>
      <c r="B25" s="42">
        <v>18208340</v>
      </c>
      <c r="C25" s="42">
        <v>1979008.08</v>
      </c>
      <c r="D25" s="42">
        <v>20187348.079999998</v>
      </c>
      <c r="E25" s="42">
        <v>3465724.55</v>
      </c>
      <c r="F25" s="42">
        <v>3307430.62</v>
      </c>
      <c r="G25" s="43">
        <f t="shared" si="1"/>
        <v>16721623.529999997</v>
      </c>
    </row>
    <row r="26" spans="1:7" x14ac:dyDescent="0.2">
      <c r="A26" s="41" t="s">
        <v>115</v>
      </c>
      <c r="B26" s="42">
        <v>25006376</v>
      </c>
      <c r="C26" s="42">
        <v>588251.15</v>
      </c>
      <c r="D26" s="42">
        <v>25594627.149999999</v>
      </c>
      <c r="E26" s="42">
        <v>2858377.21</v>
      </c>
      <c r="F26" s="42">
        <v>2717578.55</v>
      </c>
      <c r="G26" s="43">
        <f t="shared" si="1"/>
        <v>22736249.939999998</v>
      </c>
    </row>
    <row r="27" spans="1:7" x14ac:dyDescent="0.2">
      <c r="A27" s="41" t="s">
        <v>116</v>
      </c>
      <c r="B27" s="42">
        <v>111225418</v>
      </c>
      <c r="C27" s="42">
        <v>4123203.11</v>
      </c>
      <c r="D27" s="42">
        <v>115348621.11</v>
      </c>
      <c r="E27" s="42">
        <v>20147984.050000001</v>
      </c>
      <c r="F27" s="42">
        <v>18528679.84</v>
      </c>
      <c r="G27" s="43">
        <f t="shared" si="1"/>
        <v>95200637.060000002</v>
      </c>
    </row>
    <row r="28" spans="1:7" x14ac:dyDescent="0.2">
      <c r="A28" s="41" t="s">
        <v>117</v>
      </c>
      <c r="B28" s="42">
        <v>55209493</v>
      </c>
      <c r="C28" s="42">
        <v>9881424.6699999999</v>
      </c>
      <c r="D28" s="42">
        <v>65090917.670000002</v>
      </c>
      <c r="E28" s="42">
        <v>16233178.359999999</v>
      </c>
      <c r="F28" s="42">
        <v>15763198.27</v>
      </c>
      <c r="G28" s="43">
        <f t="shared" si="1"/>
        <v>48857739.310000002</v>
      </c>
    </row>
    <row r="29" spans="1:7" x14ac:dyDescent="0.2">
      <c r="A29" s="41" t="s">
        <v>118</v>
      </c>
      <c r="B29" s="42">
        <v>8243889</v>
      </c>
      <c r="C29" s="42">
        <v>41671.69</v>
      </c>
      <c r="D29" s="42">
        <v>8285560.6900000004</v>
      </c>
      <c r="E29" s="42">
        <v>1537752.37</v>
      </c>
      <c r="F29" s="42">
        <v>1499998.94</v>
      </c>
      <c r="G29" s="43">
        <f t="shared" si="1"/>
        <v>6747808.3200000003</v>
      </c>
    </row>
    <row r="30" spans="1:7" x14ac:dyDescent="0.2">
      <c r="A30" s="41" t="s">
        <v>119</v>
      </c>
      <c r="B30" s="42">
        <v>43862262</v>
      </c>
      <c r="C30" s="42">
        <v>686592.04</v>
      </c>
      <c r="D30" s="42">
        <v>44548854.039999999</v>
      </c>
      <c r="E30" s="42">
        <v>8301897.8600000003</v>
      </c>
      <c r="F30" s="42">
        <v>7928653.0899999999</v>
      </c>
      <c r="G30" s="43">
        <f t="shared" si="1"/>
        <v>36246956.18</v>
      </c>
    </row>
    <row r="31" spans="1:7" x14ac:dyDescent="0.2">
      <c r="A31" s="41" t="s">
        <v>120</v>
      </c>
      <c r="B31" s="42">
        <v>18886504</v>
      </c>
      <c r="C31" s="42">
        <v>24749892.550000001</v>
      </c>
      <c r="D31" s="42">
        <v>43636396.549999997</v>
      </c>
      <c r="E31" s="42">
        <v>3691986.28</v>
      </c>
      <c r="F31" s="42">
        <v>3473982.73</v>
      </c>
      <c r="G31" s="43">
        <f t="shared" si="1"/>
        <v>39944410.269999996</v>
      </c>
    </row>
    <row r="32" spans="1:7" x14ac:dyDescent="0.2">
      <c r="A32" s="41" t="s">
        <v>121</v>
      </c>
      <c r="B32" s="42">
        <v>443583693</v>
      </c>
      <c r="C32" s="42">
        <v>27312973.949999999</v>
      </c>
      <c r="D32" s="42">
        <v>470896666.94999999</v>
      </c>
      <c r="E32" s="42">
        <v>56355242.960000001</v>
      </c>
      <c r="F32" s="42">
        <v>50735650.009999998</v>
      </c>
      <c r="G32" s="43">
        <f t="shared" si="1"/>
        <v>414541423.99000001</v>
      </c>
    </row>
    <row r="33" spans="1:7" x14ac:dyDescent="0.2">
      <c r="A33" s="41" t="s">
        <v>122</v>
      </c>
      <c r="B33" s="42">
        <v>329416676</v>
      </c>
      <c r="C33" s="42">
        <v>16990624.989999998</v>
      </c>
      <c r="D33" s="42">
        <v>346407300.99000001</v>
      </c>
      <c r="E33" s="42">
        <v>52029258.350000001</v>
      </c>
      <c r="F33" s="42">
        <v>49622339.649999999</v>
      </c>
      <c r="G33" s="43">
        <f t="shared" si="1"/>
        <v>294378042.63999999</v>
      </c>
    </row>
    <row r="34" spans="1:7" x14ac:dyDescent="0.2">
      <c r="A34" s="41" t="s">
        <v>123</v>
      </c>
      <c r="B34" s="42">
        <v>48553027</v>
      </c>
      <c r="C34" s="42">
        <v>14833439.33</v>
      </c>
      <c r="D34" s="42">
        <v>63386466.329999998</v>
      </c>
      <c r="E34" s="42">
        <v>7537604.75</v>
      </c>
      <c r="F34" s="42">
        <v>7208320.4199999999</v>
      </c>
      <c r="G34" s="43">
        <f t="shared" si="1"/>
        <v>55848861.579999998</v>
      </c>
    </row>
    <row r="35" spans="1:7" x14ac:dyDescent="0.2">
      <c r="A35" s="41" t="s">
        <v>124</v>
      </c>
      <c r="B35" s="42">
        <v>51806516</v>
      </c>
      <c r="C35" s="42">
        <v>1113673.48</v>
      </c>
      <c r="D35" s="42">
        <v>52920189.479999997</v>
      </c>
      <c r="E35" s="42">
        <v>10671037.84</v>
      </c>
      <c r="F35" s="42">
        <v>10312033.42</v>
      </c>
      <c r="G35" s="43">
        <f t="shared" si="1"/>
        <v>42249151.640000001</v>
      </c>
    </row>
    <row r="36" spans="1:7" x14ac:dyDescent="0.2">
      <c r="A36" s="41" t="s">
        <v>125</v>
      </c>
      <c r="B36" s="42">
        <v>23488449</v>
      </c>
      <c r="C36" s="42">
        <v>4569389.96</v>
      </c>
      <c r="D36" s="42">
        <v>28057838.960000001</v>
      </c>
      <c r="E36" s="42">
        <v>4853239.51</v>
      </c>
      <c r="F36" s="42">
        <v>4727824.63</v>
      </c>
      <c r="G36" s="43">
        <f t="shared" si="1"/>
        <v>23204599.450000003</v>
      </c>
    </row>
    <row r="37" spans="1:7" x14ac:dyDescent="0.2">
      <c r="A37" s="41" t="s">
        <v>126</v>
      </c>
      <c r="B37" s="42">
        <v>17611236</v>
      </c>
      <c r="C37" s="42">
        <v>0</v>
      </c>
      <c r="D37" s="42">
        <v>17611236</v>
      </c>
      <c r="E37" s="42">
        <v>3351581.59</v>
      </c>
      <c r="F37" s="42">
        <v>3268930.12</v>
      </c>
      <c r="G37" s="43">
        <f t="shared" si="1"/>
        <v>14259654.41</v>
      </c>
    </row>
    <row r="38" spans="1:7" x14ac:dyDescent="0.2">
      <c r="A38" s="41" t="s">
        <v>127</v>
      </c>
      <c r="B38" s="42">
        <v>68643410</v>
      </c>
      <c r="C38" s="42">
        <v>31660073.870000001</v>
      </c>
      <c r="D38" s="42">
        <v>100303483.87</v>
      </c>
      <c r="E38" s="42">
        <v>10055402.949999999</v>
      </c>
      <c r="F38" s="42">
        <v>9790003.8300000001</v>
      </c>
      <c r="G38" s="43">
        <f t="shared" si="1"/>
        <v>90248080.920000002</v>
      </c>
    </row>
    <row r="39" spans="1:7" x14ac:dyDescent="0.2">
      <c r="A39" s="41" t="s">
        <v>128</v>
      </c>
      <c r="B39" s="42">
        <v>6958161</v>
      </c>
      <c r="C39" s="42">
        <v>0</v>
      </c>
      <c r="D39" s="42">
        <v>6958161</v>
      </c>
      <c r="E39" s="42">
        <v>1077791.17</v>
      </c>
      <c r="F39" s="42">
        <v>1051662.1399999999</v>
      </c>
      <c r="G39" s="43">
        <f t="shared" si="1"/>
        <v>5880369.8300000001</v>
      </c>
    </row>
    <row r="40" spans="1:7" x14ac:dyDescent="0.2">
      <c r="A40" s="41" t="s">
        <v>129</v>
      </c>
      <c r="B40" s="42">
        <v>39554360</v>
      </c>
      <c r="C40" s="42">
        <v>8426049</v>
      </c>
      <c r="D40" s="42">
        <v>47980409</v>
      </c>
      <c r="E40" s="42">
        <v>7732048.7699999996</v>
      </c>
      <c r="F40" s="42">
        <v>7536243.2000000002</v>
      </c>
      <c r="G40" s="43">
        <f t="shared" si="1"/>
        <v>40248360.230000004</v>
      </c>
    </row>
    <row r="41" spans="1:7" x14ac:dyDescent="0.2">
      <c r="A41" s="41" t="s">
        <v>130</v>
      </c>
      <c r="B41" s="42">
        <v>83797903</v>
      </c>
      <c r="C41" s="42">
        <v>24985</v>
      </c>
      <c r="D41" s="42">
        <v>83822888</v>
      </c>
      <c r="E41" s="42">
        <v>25800744.66</v>
      </c>
      <c r="F41" s="42">
        <v>23902767.73</v>
      </c>
      <c r="G41" s="43">
        <f t="shared" si="1"/>
        <v>58022143.340000004</v>
      </c>
    </row>
    <row r="42" spans="1:7" x14ac:dyDescent="0.2">
      <c r="A42" s="41" t="s">
        <v>131</v>
      </c>
      <c r="B42" s="42">
        <v>104614945</v>
      </c>
      <c r="C42" s="42">
        <v>20020006.710000001</v>
      </c>
      <c r="D42" s="42">
        <v>124634951.70999999</v>
      </c>
      <c r="E42" s="42">
        <v>21423372.940000001</v>
      </c>
      <c r="F42" s="42">
        <v>20707782.010000002</v>
      </c>
      <c r="G42" s="43">
        <f t="shared" si="1"/>
        <v>103211578.77</v>
      </c>
    </row>
    <row r="43" spans="1:7" x14ac:dyDescent="0.2">
      <c r="A43" s="41" t="s">
        <v>132</v>
      </c>
      <c r="B43" s="42">
        <v>44719995</v>
      </c>
      <c r="C43" s="42">
        <v>24090567.34</v>
      </c>
      <c r="D43" s="42">
        <v>68810562.340000004</v>
      </c>
      <c r="E43" s="42">
        <v>8905989.4100000001</v>
      </c>
      <c r="F43" s="42">
        <v>8211170.8899999997</v>
      </c>
      <c r="G43" s="43">
        <f t="shared" si="1"/>
        <v>59904572.930000007</v>
      </c>
    </row>
    <row r="44" spans="1:7" x14ac:dyDescent="0.2">
      <c r="A44" s="41" t="s">
        <v>133</v>
      </c>
      <c r="B44" s="42">
        <v>7133136</v>
      </c>
      <c r="C44" s="42">
        <v>12973.48</v>
      </c>
      <c r="D44" s="42">
        <v>7146109.4800000004</v>
      </c>
      <c r="E44" s="42">
        <v>1394595.68</v>
      </c>
      <c r="F44" s="42">
        <v>1341388.75</v>
      </c>
      <c r="G44" s="43">
        <f t="shared" si="1"/>
        <v>5751513.8000000007</v>
      </c>
    </row>
    <row r="45" spans="1:7" x14ac:dyDescent="0.2">
      <c r="A45" s="41" t="s">
        <v>134</v>
      </c>
      <c r="B45" s="42">
        <v>62246763</v>
      </c>
      <c r="C45" s="42">
        <v>154227193.21000001</v>
      </c>
      <c r="D45" s="42">
        <v>216473956.21000001</v>
      </c>
      <c r="E45" s="42">
        <v>5082736.57</v>
      </c>
      <c r="F45" s="42">
        <v>4059533.76</v>
      </c>
      <c r="G45" s="43">
        <f t="shared" si="1"/>
        <v>211391219.64000002</v>
      </c>
    </row>
    <row r="46" spans="1:7" x14ac:dyDescent="0.2">
      <c r="A46" s="41" t="s">
        <v>135</v>
      </c>
      <c r="B46" s="42">
        <v>10179043</v>
      </c>
      <c r="C46" s="42">
        <v>175166.14</v>
      </c>
      <c r="D46" s="42">
        <v>10354209.140000001</v>
      </c>
      <c r="E46" s="42">
        <v>2141934.91</v>
      </c>
      <c r="F46" s="42">
        <v>2091429.98</v>
      </c>
      <c r="G46" s="43">
        <f t="shared" si="1"/>
        <v>8212274.2300000004</v>
      </c>
    </row>
    <row r="47" spans="1:7" x14ac:dyDescent="0.2">
      <c r="A47" s="41" t="s">
        <v>136</v>
      </c>
      <c r="B47" s="42">
        <v>79436004</v>
      </c>
      <c r="C47" s="42">
        <v>23996776.48</v>
      </c>
      <c r="D47" s="42">
        <v>103432780.48</v>
      </c>
      <c r="E47" s="42">
        <v>12316965.630000001</v>
      </c>
      <c r="F47" s="42">
        <v>11756839.859999999</v>
      </c>
      <c r="G47" s="43">
        <f t="shared" si="1"/>
        <v>91115814.850000009</v>
      </c>
    </row>
    <row r="48" spans="1:7" x14ac:dyDescent="0.2">
      <c r="A48" s="41" t="s">
        <v>137</v>
      </c>
      <c r="B48" s="42">
        <v>59732944</v>
      </c>
      <c r="C48" s="42">
        <v>8726465.2200000007</v>
      </c>
      <c r="D48" s="42">
        <v>68459409.219999999</v>
      </c>
      <c r="E48" s="42">
        <v>11085910.789999999</v>
      </c>
      <c r="F48" s="42">
        <v>10626986.189999999</v>
      </c>
      <c r="G48" s="43">
        <f t="shared" si="1"/>
        <v>57373498.43</v>
      </c>
    </row>
    <row r="49" spans="1:7" x14ac:dyDescent="0.2">
      <c r="A49" s="41" t="s">
        <v>138</v>
      </c>
      <c r="B49" s="42">
        <v>41677681</v>
      </c>
      <c r="C49" s="42">
        <v>53212300.119999997</v>
      </c>
      <c r="D49" s="42">
        <v>94889981.120000005</v>
      </c>
      <c r="E49" s="42">
        <v>12979782.85</v>
      </c>
      <c r="F49" s="42">
        <v>12413505.560000001</v>
      </c>
      <c r="G49" s="43">
        <f t="shared" si="1"/>
        <v>81910198.270000011</v>
      </c>
    </row>
    <row r="50" spans="1:7" x14ac:dyDescent="0.2">
      <c r="A50" s="41" t="s">
        <v>139</v>
      </c>
      <c r="B50" s="42">
        <v>34346356</v>
      </c>
      <c r="C50" s="42">
        <v>78753.600000000006</v>
      </c>
      <c r="D50" s="42">
        <v>34425109.600000001</v>
      </c>
      <c r="E50" s="42">
        <v>5586203.5899999999</v>
      </c>
      <c r="F50" s="42">
        <v>5417855.2800000003</v>
      </c>
      <c r="G50" s="43">
        <f t="shared" si="1"/>
        <v>28838906.010000002</v>
      </c>
    </row>
    <row r="51" spans="1:7" x14ac:dyDescent="0.2">
      <c r="A51" s="41" t="s">
        <v>140</v>
      </c>
      <c r="B51" s="42">
        <v>52021573</v>
      </c>
      <c r="C51" s="42">
        <v>42386148.560000002</v>
      </c>
      <c r="D51" s="42">
        <v>94407721.560000002</v>
      </c>
      <c r="E51" s="42">
        <v>41074202.469999999</v>
      </c>
      <c r="F51" s="42">
        <v>40773316.359999999</v>
      </c>
      <c r="G51" s="43">
        <f t="shared" si="1"/>
        <v>53333519.090000004</v>
      </c>
    </row>
    <row r="52" spans="1:7" x14ac:dyDescent="0.2">
      <c r="A52" s="41" t="s">
        <v>141</v>
      </c>
      <c r="B52" s="42">
        <v>93712195</v>
      </c>
      <c r="C52" s="42">
        <v>9789967.9399999995</v>
      </c>
      <c r="D52" s="42">
        <v>103502162.94</v>
      </c>
      <c r="E52" s="42">
        <v>13014482.539999999</v>
      </c>
      <c r="F52" s="42">
        <v>12714989.33</v>
      </c>
      <c r="G52" s="43">
        <f t="shared" si="1"/>
        <v>90487680.400000006</v>
      </c>
    </row>
    <row r="53" spans="1:7" x14ac:dyDescent="0.2">
      <c r="A53" s="41" t="s">
        <v>142</v>
      </c>
      <c r="B53" s="42">
        <v>121139365</v>
      </c>
      <c r="C53" s="42">
        <v>51650525.880000003</v>
      </c>
      <c r="D53" s="42">
        <v>172789890.88</v>
      </c>
      <c r="E53" s="42">
        <v>14547812.76</v>
      </c>
      <c r="F53" s="42">
        <v>13680877.83</v>
      </c>
      <c r="G53" s="43">
        <f t="shared" si="1"/>
        <v>158242078.12</v>
      </c>
    </row>
    <row r="54" spans="1:7" x14ac:dyDescent="0.2">
      <c r="A54" s="41" t="s">
        <v>143</v>
      </c>
      <c r="B54" s="42">
        <v>573440782</v>
      </c>
      <c r="C54" s="42">
        <v>506442239.88999999</v>
      </c>
      <c r="D54" s="42">
        <v>1079883021.8900001</v>
      </c>
      <c r="E54" s="42">
        <v>132142798.77</v>
      </c>
      <c r="F54" s="42">
        <v>125990061.38</v>
      </c>
      <c r="G54" s="43">
        <f t="shared" si="1"/>
        <v>947740223.12000012</v>
      </c>
    </row>
    <row r="55" spans="1:7" x14ac:dyDescent="0.2">
      <c r="A55" s="41" t="s">
        <v>144</v>
      </c>
      <c r="B55" s="42">
        <v>59214828</v>
      </c>
      <c r="C55" s="42">
        <v>13950548.550000001</v>
      </c>
      <c r="D55" s="42">
        <v>73165376.549999997</v>
      </c>
      <c r="E55" s="42">
        <v>12047028.140000001</v>
      </c>
      <c r="F55" s="42">
        <v>11696107.539999999</v>
      </c>
      <c r="G55" s="43">
        <f t="shared" si="1"/>
        <v>61118348.409999996</v>
      </c>
    </row>
    <row r="56" spans="1:7" x14ac:dyDescent="0.2">
      <c r="A56" s="41" t="s">
        <v>145</v>
      </c>
      <c r="B56" s="42">
        <v>37106352</v>
      </c>
      <c r="C56" s="42">
        <v>0</v>
      </c>
      <c r="D56" s="42">
        <v>37106352</v>
      </c>
      <c r="E56" s="42">
        <v>7932225.0499999998</v>
      </c>
      <c r="F56" s="42">
        <v>7704225.4100000001</v>
      </c>
      <c r="G56" s="43">
        <f t="shared" si="1"/>
        <v>29174126.949999999</v>
      </c>
    </row>
    <row r="57" spans="1:7" x14ac:dyDescent="0.2">
      <c r="A57" s="41" t="s">
        <v>146</v>
      </c>
      <c r="B57" s="42">
        <v>0</v>
      </c>
      <c r="C57" s="42">
        <v>115826956.25</v>
      </c>
      <c r="D57" s="42">
        <v>115826956.25</v>
      </c>
      <c r="E57" s="42">
        <v>0</v>
      </c>
      <c r="F57" s="42">
        <v>0</v>
      </c>
      <c r="G57" s="43">
        <f t="shared" si="1"/>
        <v>115826956.25</v>
      </c>
    </row>
    <row r="58" spans="1:7" x14ac:dyDescent="0.2">
      <c r="A58" s="41" t="s">
        <v>147</v>
      </c>
      <c r="B58" s="42">
        <v>409398056</v>
      </c>
      <c r="C58" s="42">
        <v>-44135753.740000002</v>
      </c>
      <c r="D58" s="42">
        <v>365262302.25999999</v>
      </c>
      <c r="E58" s="42">
        <v>21160738.23</v>
      </c>
      <c r="F58" s="42">
        <v>20534562.859999999</v>
      </c>
      <c r="G58" s="43">
        <f t="shared" si="1"/>
        <v>344101564.02999997</v>
      </c>
    </row>
    <row r="59" spans="1:7" x14ac:dyDescent="0.2">
      <c r="A59" s="41" t="s">
        <v>148</v>
      </c>
      <c r="B59" s="42">
        <v>189370945</v>
      </c>
      <c r="C59" s="42">
        <v>-189370945</v>
      </c>
      <c r="D59" s="42">
        <v>0</v>
      </c>
      <c r="E59" s="42">
        <v>0</v>
      </c>
      <c r="F59" s="42">
        <v>0</v>
      </c>
      <c r="G59" s="43">
        <f t="shared" si="1"/>
        <v>0</v>
      </c>
    </row>
    <row r="60" spans="1:7" x14ac:dyDescent="0.2">
      <c r="A60" s="41" t="s">
        <v>149</v>
      </c>
      <c r="B60" s="42">
        <v>45169272</v>
      </c>
      <c r="C60" s="42">
        <v>15431912.98</v>
      </c>
      <c r="D60" s="42">
        <v>60601184.979999997</v>
      </c>
      <c r="E60" s="42">
        <v>8510481.2599999998</v>
      </c>
      <c r="F60" s="42">
        <v>8275435.3399999999</v>
      </c>
      <c r="G60" s="43">
        <f t="shared" si="1"/>
        <v>52090703.719999999</v>
      </c>
    </row>
    <row r="61" spans="1:7" x14ac:dyDescent="0.2">
      <c r="A61" s="41" t="s">
        <v>150</v>
      </c>
      <c r="B61" s="42">
        <v>13303087</v>
      </c>
      <c r="C61" s="42">
        <v>15077263.85</v>
      </c>
      <c r="D61" s="42">
        <v>28380350.850000001</v>
      </c>
      <c r="E61" s="42">
        <v>2399526.58</v>
      </c>
      <c r="F61" s="42">
        <v>2277158.21</v>
      </c>
      <c r="G61" s="43">
        <f t="shared" si="1"/>
        <v>25980824.270000003</v>
      </c>
    </row>
    <row r="62" spans="1:7" x14ac:dyDescent="0.2">
      <c r="A62" s="41" t="s">
        <v>151</v>
      </c>
      <c r="B62" s="42">
        <v>4133545</v>
      </c>
      <c r="C62" s="42">
        <v>2701124.15</v>
      </c>
      <c r="D62" s="42">
        <v>6834669.1500000004</v>
      </c>
      <c r="E62" s="42">
        <v>678928.37</v>
      </c>
      <c r="F62" s="42">
        <v>628236</v>
      </c>
      <c r="G62" s="43">
        <f t="shared" si="1"/>
        <v>6155740.7800000003</v>
      </c>
    </row>
    <row r="63" spans="1:7" x14ac:dyDescent="0.2">
      <c r="A63" s="41" t="s">
        <v>152</v>
      </c>
      <c r="B63" s="42">
        <v>9736218</v>
      </c>
      <c r="C63" s="42">
        <v>43955.72</v>
      </c>
      <c r="D63" s="42">
        <v>9780173.7200000007</v>
      </c>
      <c r="E63" s="42">
        <v>2151804.61</v>
      </c>
      <c r="F63" s="42">
        <v>2080043.73</v>
      </c>
      <c r="G63" s="43">
        <f t="shared" si="1"/>
        <v>7628369.1100000013</v>
      </c>
    </row>
    <row r="64" spans="1:7" x14ac:dyDescent="0.2">
      <c r="A64" s="41" t="s">
        <v>153</v>
      </c>
      <c r="B64" s="42">
        <v>2951481</v>
      </c>
      <c r="C64" s="42">
        <v>17484.09</v>
      </c>
      <c r="D64" s="42">
        <v>2968965.09</v>
      </c>
      <c r="E64" s="42">
        <v>568248.13</v>
      </c>
      <c r="F64" s="42">
        <v>555358.13</v>
      </c>
      <c r="G64" s="43">
        <f t="shared" si="1"/>
        <v>2400716.96</v>
      </c>
    </row>
    <row r="65" spans="1:7" x14ac:dyDescent="0.2">
      <c r="A65" s="41" t="s">
        <v>154</v>
      </c>
      <c r="B65" s="42">
        <v>25640224</v>
      </c>
      <c r="C65" s="42">
        <v>12737.2</v>
      </c>
      <c r="D65" s="42">
        <v>25652961.199999999</v>
      </c>
      <c r="E65" s="42">
        <v>10392423.68</v>
      </c>
      <c r="F65" s="42">
        <v>8484857.0099999998</v>
      </c>
      <c r="G65" s="43">
        <f t="shared" si="1"/>
        <v>15260537.52</v>
      </c>
    </row>
    <row r="66" spans="1:7" x14ac:dyDescent="0.2">
      <c r="A66" s="41" t="s">
        <v>155</v>
      </c>
      <c r="B66" s="42">
        <v>50691968</v>
      </c>
      <c r="C66" s="42">
        <v>0</v>
      </c>
      <c r="D66" s="42">
        <v>50691968</v>
      </c>
      <c r="E66" s="42">
        <v>16230656</v>
      </c>
      <c r="F66" s="42">
        <v>12172992</v>
      </c>
      <c r="G66" s="43">
        <f t="shared" si="1"/>
        <v>34461312</v>
      </c>
    </row>
    <row r="67" spans="1:7" x14ac:dyDescent="0.2">
      <c r="A67" s="41" t="s">
        <v>156</v>
      </c>
      <c r="B67" s="42">
        <v>24255012</v>
      </c>
      <c r="C67" s="42">
        <v>3622935.52</v>
      </c>
      <c r="D67" s="42">
        <v>27877947.52</v>
      </c>
      <c r="E67" s="42">
        <v>8055001.71</v>
      </c>
      <c r="F67" s="42">
        <v>6576251.1399999997</v>
      </c>
      <c r="G67" s="43">
        <f t="shared" si="1"/>
        <v>19822945.809999999</v>
      </c>
    </row>
    <row r="68" spans="1:7" x14ac:dyDescent="0.2">
      <c r="A68" s="41" t="s">
        <v>157</v>
      </c>
      <c r="B68" s="42">
        <v>108337944</v>
      </c>
      <c r="C68" s="42">
        <v>1573112.36</v>
      </c>
      <c r="D68" s="42">
        <v>109911056.36</v>
      </c>
      <c r="E68" s="42">
        <v>36523287.439999998</v>
      </c>
      <c r="F68" s="42">
        <v>27495125.440000001</v>
      </c>
      <c r="G68" s="43">
        <f t="shared" si="1"/>
        <v>73387768.920000002</v>
      </c>
    </row>
    <row r="69" spans="1:7" x14ac:dyDescent="0.2">
      <c r="A69" s="41" t="s">
        <v>158</v>
      </c>
      <c r="B69" s="42">
        <v>13589280</v>
      </c>
      <c r="C69" s="42">
        <v>25799007.870000001</v>
      </c>
      <c r="D69" s="42">
        <v>39388287.869999997</v>
      </c>
      <c r="E69" s="42">
        <v>10328766.529999999</v>
      </c>
      <c r="F69" s="42">
        <v>9196326.6999999993</v>
      </c>
      <c r="G69" s="43">
        <f t="shared" si="1"/>
        <v>29059521.339999996</v>
      </c>
    </row>
    <row r="70" spans="1:7" x14ac:dyDescent="0.2">
      <c r="A70" s="41" t="s">
        <v>159</v>
      </c>
      <c r="B70" s="42">
        <v>54802608</v>
      </c>
      <c r="C70" s="42">
        <v>534951.5</v>
      </c>
      <c r="D70" s="42">
        <v>55337559.5</v>
      </c>
      <c r="E70" s="42">
        <v>18267536</v>
      </c>
      <c r="F70" s="42">
        <v>13700652</v>
      </c>
      <c r="G70" s="43">
        <f t="shared" ref="G70:G80" si="2">D70-E70</f>
        <v>37070023.5</v>
      </c>
    </row>
    <row r="71" spans="1:7" x14ac:dyDescent="0.2">
      <c r="A71" s="41" t="s">
        <v>160</v>
      </c>
      <c r="B71" s="42">
        <v>55266672</v>
      </c>
      <c r="C71" s="42">
        <v>0</v>
      </c>
      <c r="D71" s="42">
        <v>55266672</v>
      </c>
      <c r="E71" s="42">
        <v>20422224</v>
      </c>
      <c r="F71" s="42">
        <v>16066668</v>
      </c>
      <c r="G71" s="43">
        <f t="shared" si="2"/>
        <v>34844448</v>
      </c>
    </row>
    <row r="72" spans="1:7" x14ac:dyDescent="0.2">
      <c r="A72" s="41" t="s">
        <v>161</v>
      </c>
      <c r="B72" s="42">
        <v>9554700</v>
      </c>
      <c r="C72" s="42">
        <v>0</v>
      </c>
      <c r="D72" s="42">
        <v>9554700</v>
      </c>
      <c r="E72" s="42">
        <v>5184900.34</v>
      </c>
      <c r="F72" s="42">
        <v>4638675</v>
      </c>
      <c r="G72" s="43">
        <f t="shared" si="2"/>
        <v>4369799.66</v>
      </c>
    </row>
    <row r="73" spans="1:7" x14ac:dyDescent="0.2">
      <c r="A73" s="41" t="s">
        <v>162</v>
      </c>
      <c r="B73" s="42">
        <v>12894504</v>
      </c>
      <c r="C73" s="42">
        <v>946344.54</v>
      </c>
      <c r="D73" s="42">
        <v>13840848.539999999</v>
      </c>
      <c r="E73" s="42">
        <v>4298168</v>
      </c>
      <c r="F73" s="42">
        <v>3223626</v>
      </c>
      <c r="G73" s="43">
        <f t="shared" si="2"/>
        <v>9542680.5399999991</v>
      </c>
    </row>
    <row r="74" spans="1:7" x14ac:dyDescent="0.2">
      <c r="A74" s="41" t="s">
        <v>163</v>
      </c>
      <c r="B74" s="42">
        <v>3728316</v>
      </c>
      <c r="C74" s="42">
        <v>0</v>
      </c>
      <c r="D74" s="42">
        <v>3728316</v>
      </c>
      <c r="E74" s="42">
        <v>1242772</v>
      </c>
      <c r="F74" s="42">
        <v>932079</v>
      </c>
      <c r="G74" s="43">
        <f t="shared" si="2"/>
        <v>2485544</v>
      </c>
    </row>
    <row r="75" spans="1:7" x14ac:dyDescent="0.2">
      <c r="A75" s="41" t="s">
        <v>164</v>
      </c>
      <c r="B75" s="42">
        <v>12151879</v>
      </c>
      <c r="C75" s="42">
        <v>15517864.99</v>
      </c>
      <c r="D75" s="42">
        <v>27669743.989999998</v>
      </c>
      <c r="E75" s="42">
        <v>2648904.08</v>
      </c>
      <c r="F75" s="42">
        <v>2582293.0499999998</v>
      </c>
      <c r="G75" s="43">
        <f t="shared" si="2"/>
        <v>25020839.909999996</v>
      </c>
    </row>
    <row r="76" spans="1:7" x14ac:dyDescent="0.2">
      <c r="A76" s="41" t="s">
        <v>165</v>
      </c>
      <c r="B76" s="42">
        <v>17382380</v>
      </c>
      <c r="C76" s="42">
        <v>1410000</v>
      </c>
      <c r="D76" s="42">
        <v>18792380</v>
      </c>
      <c r="E76" s="42">
        <v>5695595.2400000002</v>
      </c>
      <c r="F76" s="42">
        <v>5695595.2400000002</v>
      </c>
      <c r="G76" s="43">
        <f t="shared" si="2"/>
        <v>13096784.76</v>
      </c>
    </row>
    <row r="77" spans="1:7" x14ac:dyDescent="0.2">
      <c r="A77" s="41" t="s">
        <v>166</v>
      </c>
      <c r="B77" s="42">
        <v>5194932</v>
      </c>
      <c r="C77" s="42">
        <v>1200000</v>
      </c>
      <c r="D77" s="42">
        <v>6394932</v>
      </c>
      <c r="E77" s="42">
        <v>1731644.34</v>
      </c>
      <c r="F77" s="42">
        <v>1298733</v>
      </c>
      <c r="G77" s="43">
        <f t="shared" si="2"/>
        <v>4663287.66</v>
      </c>
    </row>
    <row r="78" spans="1:7" x14ac:dyDescent="0.2">
      <c r="A78" s="41" t="s">
        <v>167</v>
      </c>
      <c r="B78" s="42">
        <v>3211500</v>
      </c>
      <c r="C78" s="42">
        <v>0</v>
      </c>
      <c r="D78" s="42">
        <v>3211500</v>
      </c>
      <c r="E78" s="42">
        <v>1070498.8799999999</v>
      </c>
      <c r="F78" s="42">
        <v>802874.16</v>
      </c>
      <c r="G78" s="43">
        <f t="shared" si="2"/>
        <v>2141001.12</v>
      </c>
    </row>
    <row r="79" spans="1:7" x14ac:dyDescent="0.2">
      <c r="A79" s="41" t="s">
        <v>168</v>
      </c>
      <c r="B79" s="42">
        <v>16369368</v>
      </c>
      <c r="C79" s="42">
        <v>0</v>
      </c>
      <c r="D79" s="42">
        <v>16369368</v>
      </c>
      <c r="E79" s="42">
        <v>6021110.0700000003</v>
      </c>
      <c r="F79" s="42">
        <v>4635444.38</v>
      </c>
      <c r="G79" s="43">
        <f t="shared" si="2"/>
        <v>10348257.93</v>
      </c>
    </row>
    <row r="80" spans="1:7" x14ac:dyDescent="0.2">
      <c r="A80" s="41" t="s">
        <v>169</v>
      </c>
      <c r="B80" s="42">
        <v>10500000</v>
      </c>
      <c r="C80" s="42">
        <v>2069500.32</v>
      </c>
      <c r="D80" s="42">
        <v>12569500.32</v>
      </c>
      <c r="E80" s="42">
        <v>5372149.7400000002</v>
      </c>
      <c r="F80" s="42">
        <v>5193302.54</v>
      </c>
      <c r="G80" s="43">
        <f t="shared" si="2"/>
        <v>7197350.5800000001</v>
      </c>
    </row>
    <row r="81" spans="1:7" x14ac:dyDescent="0.2">
      <c r="A81" s="41"/>
      <c r="B81" s="42"/>
      <c r="C81" s="42"/>
      <c r="D81" s="42"/>
      <c r="E81" s="42"/>
      <c r="F81" s="42"/>
      <c r="G81" s="44"/>
    </row>
    <row r="82" spans="1:7" x14ac:dyDescent="0.2">
      <c r="A82" s="45" t="s">
        <v>170</v>
      </c>
      <c r="B82" s="42"/>
      <c r="C82" s="42"/>
      <c r="D82" s="42"/>
      <c r="E82" s="42"/>
      <c r="F82" s="42"/>
      <c r="G82" s="44"/>
    </row>
    <row r="83" spans="1:7" x14ac:dyDescent="0.2">
      <c r="A83" s="41" t="s">
        <v>171</v>
      </c>
      <c r="B83" s="42">
        <f>SUM(B84:B108)</f>
        <v>975152117</v>
      </c>
      <c r="C83" s="42">
        <f t="shared" ref="C83:G83" si="3">SUM(C84:C108)</f>
        <v>1017517376.2099999</v>
      </c>
      <c r="D83" s="42">
        <f t="shared" si="3"/>
        <v>1992669493.2100005</v>
      </c>
      <c r="E83" s="42">
        <f t="shared" si="3"/>
        <v>289486119.71000004</v>
      </c>
      <c r="F83" s="42">
        <f t="shared" si="3"/>
        <v>268751455.14000005</v>
      </c>
      <c r="G83" s="44">
        <f t="shared" si="3"/>
        <v>1703183373.5000002</v>
      </c>
    </row>
    <row r="84" spans="1:7" x14ac:dyDescent="0.2">
      <c r="A84" s="46" t="s">
        <v>120</v>
      </c>
      <c r="B84" s="47">
        <v>0</v>
      </c>
      <c r="C84" s="47">
        <v>67068747</v>
      </c>
      <c r="D84" s="47">
        <v>67068747</v>
      </c>
      <c r="E84" s="47">
        <v>0</v>
      </c>
      <c r="F84" s="47">
        <v>0</v>
      </c>
      <c r="G84" s="48">
        <f t="shared" ref="G84:G108" si="4">D84-E84</f>
        <v>67068747</v>
      </c>
    </row>
    <row r="85" spans="1:7" x14ac:dyDescent="0.2">
      <c r="A85" s="41" t="s">
        <v>121</v>
      </c>
      <c r="B85" s="42">
        <v>350000004</v>
      </c>
      <c r="C85" s="42">
        <v>-2511516.0699999998</v>
      </c>
      <c r="D85" s="42">
        <v>347488487.93000001</v>
      </c>
      <c r="E85" s="42">
        <v>109367038.01000001</v>
      </c>
      <c r="F85" s="42">
        <v>104424451.08</v>
      </c>
      <c r="G85" s="43">
        <f t="shared" si="4"/>
        <v>238121449.92000002</v>
      </c>
    </row>
    <row r="86" spans="1:7" x14ac:dyDescent="0.2">
      <c r="A86" s="41" t="s">
        <v>127</v>
      </c>
      <c r="B86" s="42">
        <v>0</v>
      </c>
      <c r="C86" s="42">
        <v>500000</v>
      </c>
      <c r="D86" s="42">
        <v>500000</v>
      </c>
      <c r="E86" s="42">
        <v>0</v>
      </c>
      <c r="F86" s="42">
        <v>0</v>
      </c>
      <c r="G86" s="43">
        <f t="shared" si="4"/>
        <v>500000</v>
      </c>
    </row>
    <row r="87" spans="1:7" x14ac:dyDescent="0.2">
      <c r="A87" s="41" t="s">
        <v>131</v>
      </c>
      <c r="B87" s="42">
        <v>4536679</v>
      </c>
      <c r="C87" s="42">
        <v>4084829.35</v>
      </c>
      <c r="D87" s="42">
        <v>8621508.3499999996</v>
      </c>
      <c r="E87" s="42">
        <v>4084829.35</v>
      </c>
      <c r="F87" s="42">
        <v>4084829.35</v>
      </c>
      <c r="G87" s="43">
        <f t="shared" si="4"/>
        <v>4536679</v>
      </c>
    </row>
    <row r="88" spans="1:7" x14ac:dyDescent="0.2">
      <c r="A88" s="41" t="s">
        <v>132</v>
      </c>
      <c r="B88" s="42">
        <v>40594806</v>
      </c>
      <c r="C88" s="42">
        <v>120752234.20999999</v>
      </c>
      <c r="D88" s="42">
        <v>161347040.21000001</v>
      </c>
      <c r="E88" s="42">
        <v>5056427.4800000004</v>
      </c>
      <c r="F88" s="42">
        <v>5056427.4800000004</v>
      </c>
      <c r="G88" s="43">
        <f t="shared" si="4"/>
        <v>156290612.73000002</v>
      </c>
    </row>
    <row r="89" spans="1:7" x14ac:dyDescent="0.2">
      <c r="A89" s="41" t="s">
        <v>134</v>
      </c>
      <c r="B89" s="42">
        <v>104320453</v>
      </c>
      <c r="C89" s="42">
        <v>72655600.180000007</v>
      </c>
      <c r="D89" s="42">
        <v>176976053.18000001</v>
      </c>
      <c r="E89" s="42">
        <v>14622164.59</v>
      </c>
      <c r="F89" s="42">
        <v>14622164.59</v>
      </c>
      <c r="G89" s="43">
        <f t="shared" si="4"/>
        <v>162353888.59</v>
      </c>
    </row>
    <row r="90" spans="1:7" x14ac:dyDescent="0.2">
      <c r="A90" s="41" t="s">
        <v>136</v>
      </c>
      <c r="B90" s="42">
        <v>0</v>
      </c>
      <c r="C90" s="42">
        <v>7259136.5700000003</v>
      </c>
      <c r="D90" s="42">
        <v>7259136.5700000003</v>
      </c>
      <c r="E90" s="42">
        <v>0</v>
      </c>
      <c r="F90" s="42">
        <v>0</v>
      </c>
      <c r="G90" s="43">
        <f t="shared" si="4"/>
        <v>7259136.5700000003</v>
      </c>
    </row>
    <row r="91" spans="1:7" x14ac:dyDescent="0.2">
      <c r="A91" s="41" t="s">
        <v>137</v>
      </c>
      <c r="B91" s="42">
        <v>0</v>
      </c>
      <c r="C91" s="42">
        <v>1278008.03</v>
      </c>
      <c r="D91" s="42">
        <v>1278008.03</v>
      </c>
      <c r="E91" s="42">
        <v>131229.76000000001</v>
      </c>
      <c r="F91" s="42">
        <v>131229.76000000001</v>
      </c>
      <c r="G91" s="43">
        <f t="shared" si="4"/>
        <v>1146778.27</v>
      </c>
    </row>
    <row r="92" spans="1:7" x14ac:dyDescent="0.2">
      <c r="A92" s="41" t="s">
        <v>140</v>
      </c>
      <c r="B92" s="42">
        <v>20415057</v>
      </c>
      <c r="C92" s="42">
        <v>12451165.529999999</v>
      </c>
      <c r="D92" s="42">
        <v>32866222.530000001</v>
      </c>
      <c r="E92" s="42">
        <v>327868.51</v>
      </c>
      <c r="F92" s="42">
        <v>327868.51</v>
      </c>
      <c r="G92" s="43">
        <f t="shared" si="4"/>
        <v>32538354.02</v>
      </c>
    </row>
    <row r="93" spans="1:7" x14ac:dyDescent="0.2">
      <c r="A93" s="41" t="s">
        <v>141</v>
      </c>
      <c r="B93" s="42">
        <v>18000000</v>
      </c>
      <c r="C93" s="42">
        <v>19436083.690000001</v>
      </c>
      <c r="D93" s="42">
        <v>37436083.689999998</v>
      </c>
      <c r="E93" s="42">
        <v>3272642.48</v>
      </c>
      <c r="F93" s="42">
        <v>3272642.48</v>
      </c>
      <c r="G93" s="43">
        <f t="shared" si="4"/>
        <v>34163441.210000001</v>
      </c>
    </row>
    <row r="94" spans="1:7" x14ac:dyDescent="0.2">
      <c r="A94" s="41" t="s">
        <v>142</v>
      </c>
      <c r="B94" s="42">
        <v>0</v>
      </c>
      <c r="C94" s="42">
        <v>68845685.549999997</v>
      </c>
      <c r="D94" s="42">
        <v>68845685.549999997</v>
      </c>
      <c r="E94" s="42">
        <v>16372588.880000001</v>
      </c>
      <c r="F94" s="42">
        <v>16372588.880000001</v>
      </c>
      <c r="G94" s="43">
        <f t="shared" si="4"/>
        <v>52473096.669999994</v>
      </c>
    </row>
    <row r="95" spans="1:7" x14ac:dyDescent="0.2">
      <c r="A95" s="41" t="s">
        <v>143</v>
      </c>
      <c r="B95" s="42">
        <v>36805019</v>
      </c>
      <c r="C95" s="42">
        <v>155644023.52000001</v>
      </c>
      <c r="D95" s="42">
        <v>192449042.52000001</v>
      </c>
      <c r="E95" s="42">
        <v>93080.61</v>
      </c>
      <c r="F95" s="42">
        <v>93080.61</v>
      </c>
      <c r="G95" s="43">
        <f t="shared" si="4"/>
        <v>192355961.91</v>
      </c>
    </row>
    <row r="96" spans="1:7" x14ac:dyDescent="0.2">
      <c r="A96" s="41" t="s">
        <v>144</v>
      </c>
      <c r="B96" s="42">
        <v>0</v>
      </c>
      <c r="C96" s="42">
        <v>5000000</v>
      </c>
      <c r="D96" s="42">
        <v>5000000</v>
      </c>
      <c r="E96" s="42">
        <v>0</v>
      </c>
      <c r="F96" s="42">
        <v>0</v>
      </c>
      <c r="G96" s="43">
        <f t="shared" si="4"/>
        <v>5000000</v>
      </c>
    </row>
    <row r="97" spans="1:7" x14ac:dyDescent="0.2">
      <c r="A97" s="41" t="s">
        <v>146</v>
      </c>
      <c r="B97" s="42">
        <v>76500000</v>
      </c>
      <c r="C97" s="42">
        <v>0</v>
      </c>
      <c r="D97" s="42">
        <v>76500000</v>
      </c>
      <c r="E97" s="42">
        <v>0</v>
      </c>
      <c r="F97" s="42">
        <v>0</v>
      </c>
      <c r="G97" s="43">
        <f t="shared" si="4"/>
        <v>76500000</v>
      </c>
    </row>
    <row r="98" spans="1:7" x14ac:dyDescent="0.2">
      <c r="A98" s="41" t="s">
        <v>147</v>
      </c>
      <c r="B98" s="42">
        <v>0</v>
      </c>
      <c r="C98" s="42">
        <v>25618.95</v>
      </c>
      <c r="D98" s="42">
        <v>25618.95</v>
      </c>
      <c r="E98" s="42">
        <v>21532.05</v>
      </c>
      <c r="F98" s="42">
        <v>21532.05</v>
      </c>
      <c r="G98" s="43">
        <f t="shared" si="4"/>
        <v>4086.9000000000015</v>
      </c>
    </row>
    <row r="99" spans="1:7" x14ac:dyDescent="0.2">
      <c r="A99" s="41" t="s">
        <v>148</v>
      </c>
      <c r="B99" s="42">
        <v>0</v>
      </c>
      <c r="C99" s="42">
        <v>189370945</v>
      </c>
      <c r="D99" s="42">
        <v>189370945</v>
      </c>
      <c r="E99" s="42">
        <v>49129346.350000001</v>
      </c>
      <c r="F99" s="42">
        <v>49129346.350000001</v>
      </c>
      <c r="G99" s="43">
        <f t="shared" si="4"/>
        <v>140241598.65000001</v>
      </c>
    </row>
    <row r="100" spans="1:7" x14ac:dyDescent="0.2">
      <c r="A100" s="41" t="s">
        <v>149</v>
      </c>
      <c r="B100" s="42">
        <v>0</v>
      </c>
      <c r="C100" s="42">
        <v>2127880.65</v>
      </c>
      <c r="D100" s="42">
        <v>2127880.65</v>
      </c>
      <c r="E100" s="42">
        <v>0</v>
      </c>
      <c r="F100" s="42">
        <v>0</v>
      </c>
      <c r="G100" s="43">
        <f t="shared" si="4"/>
        <v>2127880.65</v>
      </c>
    </row>
    <row r="101" spans="1:7" x14ac:dyDescent="0.2">
      <c r="A101" s="41" t="s">
        <v>155</v>
      </c>
      <c r="B101" s="42">
        <v>5000000</v>
      </c>
      <c r="C101" s="42">
        <v>6500000</v>
      </c>
      <c r="D101" s="42">
        <v>11500000</v>
      </c>
      <c r="E101" s="42">
        <v>0</v>
      </c>
      <c r="F101" s="42">
        <v>0</v>
      </c>
      <c r="G101" s="43">
        <f t="shared" si="4"/>
        <v>11500000</v>
      </c>
    </row>
    <row r="102" spans="1:7" x14ac:dyDescent="0.2">
      <c r="A102" s="41" t="s">
        <v>156</v>
      </c>
      <c r="B102" s="42">
        <v>0</v>
      </c>
      <c r="C102" s="42">
        <v>8590818</v>
      </c>
      <c r="D102" s="42">
        <v>8590818</v>
      </c>
      <c r="E102" s="42">
        <v>309068.67</v>
      </c>
      <c r="F102" s="42">
        <v>309068.67</v>
      </c>
      <c r="G102" s="43">
        <f t="shared" si="4"/>
        <v>8281749.3300000001</v>
      </c>
    </row>
    <row r="103" spans="1:7" x14ac:dyDescent="0.2">
      <c r="A103" s="41" t="s">
        <v>157</v>
      </c>
      <c r="B103" s="42">
        <v>2000000</v>
      </c>
      <c r="C103" s="42">
        <v>0</v>
      </c>
      <c r="D103" s="42">
        <v>2000000</v>
      </c>
      <c r="E103" s="42">
        <v>0</v>
      </c>
      <c r="F103" s="42">
        <v>0</v>
      </c>
      <c r="G103" s="43">
        <f t="shared" si="4"/>
        <v>2000000</v>
      </c>
    </row>
    <row r="104" spans="1:7" x14ac:dyDescent="0.2">
      <c r="A104" s="41" t="s">
        <v>159</v>
      </c>
      <c r="B104" s="42">
        <v>37000000</v>
      </c>
      <c r="C104" s="42">
        <v>16263095.890000001</v>
      </c>
      <c r="D104" s="42">
        <v>53263095.890000001</v>
      </c>
      <c r="E104" s="42">
        <v>1669528.15</v>
      </c>
      <c r="F104" s="42">
        <v>1669528.15</v>
      </c>
      <c r="G104" s="43">
        <f t="shared" si="4"/>
        <v>51593567.740000002</v>
      </c>
    </row>
    <row r="105" spans="1:7" x14ac:dyDescent="0.2">
      <c r="A105" s="41" t="s">
        <v>160</v>
      </c>
      <c r="B105" s="42">
        <v>0</v>
      </c>
      <c r="C105" s="42">
        <v>1313.67</v>
      </c>
      <c r="D105" s="42">
        <v>1313.67</v>
      </c>
      <c r="E105" s="42">
        <v>0</v>
      </c>
      <c r="F105" s="42">
        <v>0</v>
      </c>
      <c r="G105" s="43">
        <f t="shared" si="4"/>
        <v>1313.67</v>
      </c>
    </row>
    <row r="106" spans="1:7" x14ac:dyDescent="0.2">
      <c r="A106" s="41" t="s">
        <v>162</v>
      </c>
      <c r="B106" s="42">
        <v>0</v>
      </c>
      <c r="C106" s="42">
        <v>987541.13</v>
      </c>
      <c r="D106" s="42">
        <v>987541.13</v>
      </c>
      <c r="E106" s="42">
        <v>903750</v>
      </c>
      <c r="F106" s="42">
        <v>903750</v>
      </c>
      <c r="G106" s="43">
        <f t="shared" si="4"/>
        <v>83791.13</v>
      </c>
    </row>
    <row r="107" spans="1:7" x14ac:dyDescent="0.2">
      <c r="A107" s="41" t="s">
        <v>164</v>
      </c>
      <c r="B107" s="42">
        <v>20415057</v>
      </c>
      <c r="C107" s="42">
        <v>261186165.36000001</v>
      </c>
      <c r="D107" s="42">
        <v>281601222.36000001</v>
      </c>
      <c r="E107" s="42">
        <v>33051410.879999999</v>
      </c>
      <c r="F107" s="42">
        <v>26962635.77</v>
      </c>
      <c r="G107" s="43">
        <f t="shared" si="4"/>
        <v>248549811.48000002</v>
      </c>
    </row>
    <row r="108" spans="1:7" x14ac:dyDescent="0.2">
      <c r="A108" s="41" t="s">
        <v>168</v>
      </c>
      <c r="B108" s="42">
        <v>259565042</v>
      </c>
      <c r="C108" s="42">
        <v>0</v>
      </c>
      <c r="D108" s="42">
        <v>259565042</v>
      </c>
      <c r="E108" s="42">
        <v>51073613.939999998</v>
      </c>
      <c r="F108" s="42">
        <v>41370311.409999996</v>
      </c>
      <c r="G108" s="43">
        <f t="shared" si="4"/>
        <v>208491428.06</v>
      </c>
    </row>
    <row r="109" spans="1:7" x14ac:dyDescent="0.2">
      <c r="A109" s="49"/>
      <c r="B109" s="42"/>
      <c r="C109" s="42"/>
      <c r="D109" s="42"/>
      <c r="E109" s="42"/>
      <c r="F109" s="42"/>
      <c r="G109" s="44"/>
    </row>
    <row r="110" spans="1:7" x14ac:dyDescent="0.2">
      <c r="A110" s="38" t="s">
        <v>83</v>
      </c>
      <c r="B110" s="39">
        <f t="shared" ref="B110:G110" si="5">B5+B83</f>
        <v>5040583255</v>
      </c>
      <c r="C110" s="39">
        <f t="shared" si="5"/>
        <v>2048135183.0900002</v>
      </c>
      <c r="D110" s="39">
        <f t="shared" si="5"/>
        <v>7088718438.0900002</v>
      </c>
      <c r="E110" s="39">
        <f t="shared" si="5"/>
        <v>1050735126.5600003</v>
      </c>
      <c r="F110" s="39">
        <f t="shared" si="5"/>
        <v>969818674.86000013</v>
      </c>
      <c r="G110" s="40">
        <f t="shared" si="5"/>
        <v>6037983311.5299997</v>
      </c>
    </row>
    <row r="111" spans="1:7" x14ac:dyDescent="0.2">
      <c r="A111" s="50"/>
      <c r="B111" s="47"/>
      <c r="C111" s="47"/>
      <c r="D111" s="47"/>
      <c r="E111" s="47"/>
      <c r="F111" s="47"/>
      <c r="G111" s="51"/>
    </row>
    <row r="120" spans="1:5" x14ac:dyDescent="0.2">
      <c r="A120" s="52"/>
      <c r="C120" s="52"/>
      <c r="D120" s="52"/>
      <c r="E120" s="52"/>
    </row>
    <row r="121" spans="1:5" x14ac:dyDescent="0.2">
      <c r="A121" s="24" t="s">
        <v>84</v>
      </c>
      <c r="C121" s="25" t="s">
        <v>85</v>
      </c>
      <c r="D121" s="25"/>
      <c r="E121" s="25"/>
    </row>
    <row r="122" spans="1:5" x14ac:dyDescent="0.2">
      <c r="A122" s="26" t="s">
        <v>86</v>
      </c>
      <c r="C122" s="25" t="s">
        <v>87</v>
      </c>
      <c r="D122" s="25"/>
      <c r="E122" s="25"/>
    </row>
  </sheetData>
  <mergeCells count="4">
    <mergeCell ref="A1:G1"/>
    <mergeCell ref="B2:F2"/>
    <mergeCell ref="C121:E121"/>
    <mergeCell ref="C122:E122"/>
  </mergeCells>
  <dataValidations count="1">
    <dataValidation type="decimal" allowBlank="1" showInputMessage="1" showErrorMessage="1" sqref="G6:G80 G84:G10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5" fitToHeight="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90"/>
  <sheetViews>
    <sheetView topLeftCell="A7" zoomScaleNormal="100" workbookViewId="0">
      <selection sqref="A1:G1"/>
    </sheetView>
  </sheetViews>
  <sheetFormatPr baseColWidth="10" defaultColWidth="12" defaultRowHeight="10.199999999999999" x14ac:dyDescent="0.2"/>
  <cols>
    <col min="1" max="1" width="65.77734375" style="30" customWidth="1"/>
    <col min="2" max="2" width="14" style="30" bestFit="1" customWidth="1"/>
    <col min="3" max="3" width="14.33203125" style="30" bestFit="1" customWidth="1"/>
    <col min="4" max="6" width="14" style="30" bestFit="1" customWidth="1"/>
    <col min="7" max="7" width="15.44140625" style="30" bestFit="1" customWidth="1"/>
    <col min="8" max="16384" width="12" style="30"/>
  </cols>
  <sheetData>
    <row r="1" spans="1:7" ht="54" customHeight="1" x14ac:dyDescent="0.2">
      <c r="A1" s="27" t="s">
        <v>172</v>
      </c>
      <c r="B1" s="53"/>
      <c r="C1" s="53"/>
      <c r="D1" s="53"/>
      <c r="E1" s="53"/>
      <c r="F1" s="53"/>
      <c r="G1" s="54"/>
    </row>
    <row r="2" spans="1:7" ht="12" customHeight="1" x14ac:dyDescent="0.2">
      <c r="A2" s="55"/>
      <c r="B2" s="32" t="s">
        <v>0</v>
      </c>
      <c r="C2" s="32"/>
      <c r="D2" s="32"/>
      <c r="E2" s="32"/>
      <c r="F2" s="32"/>
      <c r="G2" s="31"/>
    </row>
    <row r="3" spans="1:7" ht="20.399999999999999" x14ac:dyDescent="0.2">
      <c r="A3" s="56" t="s">
        <v>1</v>
      </c>
      <c r="B3" s="34" t="s">
        <v>2</v>
      </c>
      <c r="C3" s="34" t="s">
        <v>3</v>
      </c>
      <c r="D3" s="34" t="s">
        <v>4</v>
      </c>
      <c r="E3" s="34" t="s">
        <v>5</v>
      </c>
      <c r="F3" s="34" t="s">
        <v>91</v>
      </c>
      <c r="G3" s="33" t="s">
        <v>7</v>
      </c>
    </row>
    <row r="4" spans="1:7" ht="5.0999999999999996" customHeight="1" x14ac:dyDescent="0.2">
      <c r="A4" s="57"/>
      <c r="B4" s="36"/>
      <c r="C4" s="36"/>
      <c r="D4" s="36"/>
      <c r="E4" s="36"/>
      <c r="F4" s="36"/>
      <c r="G4" s="36"/>
    </row>
    <row r="5" spans="1:7" x14ac:dyDescent="0.2">
      <c r="A5" s="58" t="s">
        <v>173</v>
      </c>
      <c r="B5" s="39">
        <f>B6+B16+B25+B36</f>
        <v>4065431138</v>
      </c>
      <c r="C5" s="39">
        <f t="shared" ref="C5:G5" si="0">C6+C16+C25+C36</f>
        <v>1030617806.8799999</v>
      </c>
      <c r="D5" s="39">
        <f t="shared" si="0"/>
        <v>5096048944.8800001</v>
      </c>
      <c r="E5" s="39">
        <f t="shared" si="0"/>
        <v>761249006.8499999</v>
      </c>
      <c r="F5" s="39">
        <f t="shared" si="0"/>
        <v>701067219.71999991</v>
      </c>
      <c r="G5" s="39">
        <f t="shared" si="0"/>
        <v>4334799938.0300007</v>
      </c>
    </row>
    <row r="6" spans="1:7" x14ac:dyDescent="0.2">
      <c r="A6" s="59" t="s">
        <v>174</v>
      </c>
      <c r="B6" s="39">
        <f>SUM(B7:B14)</f>
        <v>1846713895</v>
      </c>
      <c r="C6" s="39">
        <f t="shared" ref="C6:G6" si="1">SUM(C7:C14)</f>
        <v>231887203.71000001</v>
      </c>
      <c r="D6" s="39">
        <f t="shared" si="1"/>
        <v>2078601098.71</v>
      </c>
      <c r="E6" s="39">
        <f t="shared" si="1"/>
        <v>289573502.63</v>
      </c>
      <c r="F6" s="39">
        <f t="shared" si="1"/>
        <v>268750155.77999997</v>
      </c>
      <c r="G6" s="39">
        <f t="shared" si="1"/>
        <v>1789027596.0799999</v>
      </c>
    </row>
    <row r="7" spans="1:7" x14ac:dyDescent="0.2">
      <c r="A7" s="60" t="s">
        <v>175</v>
      </c>
      <c r="B7" s="42">
        <v>37701607</v>
      </c>
      <c r="C7" s="42">
        <v>191005.7</v>
      </c>
      <c r="D7" s="42">
        <v>37892612.700000003</v>
      </c>
      <c r="E7" s="42">
        <v>6729337.9500000002</v>
      </c>
      <c r="F7" s="42">
        <v>6536905.9800000004</v>
      </c>
      <c r="G7" s="43">
        <f t="shared" ref="G7:G14" si="2">D7-E7</f>
        <v>31163274.750000004</v>
      </c>
    </row>
    <row r="8" spans="1:7" x14ac:dyDescent="0.2">
      <c r="A8" s="60" t="s">
        <v>176</v>
      </c>
      <c r="B8" s="42">
        <v>0</v>
      </c>
      <c r="C8" s="42">
        <v>0</v>
      </c>
      <c r="D8" s="42">
        <v>0</v>
      </c>
      <c r="E8" s="42">
        <v>0</v>
      </c>
      <c r="F8" s="42">
        <v>0</v>
      </c>
      <c r="G8" s="43">
        <f t="shared" si="2"/>
        <v>0</v>
      </c>
    </row>
    <row r="9" spans="1:7" x14ac:dyDescent="0.2">
      <c r="A9" s="60" t="s">
        <v>177</v>
      </c>
      <c r="B9" s="42">
        <v>204843633</v>
      </c>
      <c r="C9" s="42">
        <v>16080562.83</v>
      </c>
      <c r="D9" s="42">
        <v>220924195.83000001</v>
      </c>
      <c r="E9" s="42">
        <v>41557848.630000003</v>
      </c>
      <c r="F9" s="42">
        <v>38101308.039999999</v>
      </c>
      <c r="G9" s="43">
        <f t="shared" si="2"/>
        <v>179366347.20000002</v>
      </c>
    </row>
    <row r="10" spans="1:7" x14ac:dyDescent="0.2">
      <c r="A10" s="60" t="s">
        <v>178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3">
        <f t="shared" si="2"/>
        <v>0</v>
      </c>
    </row>
    <row r="11" spans="1:7" x14ac:dyDescent="0.2">
      <c r="A11" s="60" t="s">
        <v>179</v>
      </c>
      <c r="B11" s="42">
        <v>555480634</v>
      </c>
      <c r="C11" s="42">
        <v>-37966474.729999997</v>
      </c>
      <c r="D11" s="42">
        <v>517514159.26999998</v>
      </c>
      <c r="E11" s="42">
        <v>47735491.32</v>
      </c>
      <c r="F11" s="42">
        <v>45259168.259999998</v>
      </c>
      <c r="G11" s="43">
        <f t="shared" si="2"/>
        <v>469778667.94999999</v>
      </c>
    </row>
    <row r="12" spans="1:7" x14ac:dyDescent="0.2">
      <c r="A12" s="60" t="s">
        <v>180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3">
        <f t="shared" si="2"/>
        <v>0</v>
      </c>
    </row>
    <row r="13" spans="1:7" x14ac:dyDescent="0.2">
      <c r="A13" s="60" t="s">
        <v>181</v>
      </c>
      <c r="B13" s="42">
        <v>798928585</v>
      </c>
      <c r="C13" s="42">
        <v>109097668.18000001</v>
      </c>
      <c r="D13" s="42">
        <v>908026253.17999995</v>
      </c>
      <c r="E13" s="42">
        <v>131106146.62</v>
      </c>
      <c r="F13" s="42">
        <v>119528151.36</v>
      </c>
      <c r="G13" s="43">
        <f t="shared" si="2"/>
        <v>776920106.55999994</v>
      </c>
    </row>
    <row r="14" spans="1:7" x14ac:dyDescent="0.2">
      <c r="A14" s="60" t="s">
        <v>182</v>
      </c>
      <c r="B14" s="42">
        <v>249759436</v>
      </c>
      <c r="C14" s="42">
        <v>144484441.72999999</v>
      </c>
      <c r="D14" s="42">
        <v>394243877.73000002</v>
      </c>
      <c r="E14" s="42">
        <v>62444678.109999999</v>
      </c>
      <c r="F14" s="42">
        <v>59324622.140000001</v>
      </c>
      <c r="G14" s="43">
        <f t="shared" si="2"/>
        <v>331799199.62</v>
      </c>
    </row>
    <row r="15" spans="1:7" ht="5.0999999999999996" customHeight="1" x14ac:dyDescent="0.2">
      <c r="A15" s="59"/>
      <c r="B15" s="39"/>
      <c r="C15" s="39"/>
      <c r="D15" s="39"/>
      <c r="E15" s="39"/>
      <c r="F15" s="39"/>
      <c r="G15" s="39"/>
    </row>
    <row r="16" spans="1:7" x14ac:dyDescent="0.2">
      <c r="A16" s="59" t="s">
        <v>183</v>
      </c>
      <c r="B16" s="39">
        <f>SUM(B17:B23)</f>
        <v>1127137097</v>
      </c>
      <c r="C16" s="39">
        <f t="shared" ref="C16:F16" si="3">SUM(C17:C23)</f>
        <v>750649372.76999986</v>
      </c>
      <c r="D16" s="39">
        <f t="shared" si="3"/>
        <v>1877786469.77</v>
      </c>
      <c r="E16" s="39">
        <f t="shared" si="3"/>
        <v>298018348.00999999</v>
      </c>
      <c r="F16" s="39">
        <f t="shared" si="3"/>
        <v>268179157.30000001</v>
      </c>
      <c r="G16" s="39">
        <f t="shared" ref="G16:G71" si="4">D16-E16</f>
        <v>1579768121.76</v>
      </c>
    </row>
    <row r="17" spans="1:7" x14ac:dyDescent="0.2">
      <c r="A17" s="60" t="s">
        <v>184</v>
      </c>
      <c r="B17" s="42">
        <v>147187915</v>
      </c>
      <c r="C17" s="42">
        <v>12296399.24</v>
      </c>
      <c r="D17" s="42">
        <v>159484314.24000001</v>
      </c>
      <c r="E17" s="42">
        <v>26814812.66</v>
      </c>
      <c r="F17" s="42">
        <v>24901654.120000001</v>
      </c>
      <c r="G17" s="43">
        <f t="shared" si="4"/>
        <v>132669501.58000001</v>
      </c>
    </row>
    <row r="18" spans="1:7" x14ac:dyDescent="0.2">
      <c r="A18" s="60" t="s">
        <v>185</v>
      </c>
      <c r="B18" s="42">
        <v>581363307</v>
      </c>
      <c r="C18" s="42">
        <v>655056329.91999996</v>
      </c>
      <c r="D18" s="42">
        <v>1236419636.9200001</v>
      </c>
      <c r="E18" s="42">
        <v>126652265.83</v>
      </c>
      <c r="F18" s="42">
        <v>118062264.59</v>
      </c>
      <c r="G18" s="43">
        <f t="shared" si="4"/>
        <v>1109767371.0900002</v>
      </c>
    </row>
    <row r="19" spans="1:7" x14ac:dyDescent="0.2">
      <c r="A19" s="60" t="s">
        <v>186</v>
      </c>
      <c r="B19" s="42">
        <v>59214828</v>
      </c>
      <c r="C19" s="42">
        <v>14950568.550000001</v>
      </c>
      <c r="D19" s="42">
        <v>74165396.549999997</v>
      </c>
      <c r="E19" s="42">
        <v>12047028.140000001</v>
      </c>
      <c r="F19" s="42">
        <v>11696107.539999999</v>
      </c>
      <c r="G19" s="43">
        <f t="shared" si="4"/>
        <v>62118368.409999996</v>
      </c>
    </row>
    <row r="20" spans="1:7" x14ac:dyDescent="0.2">
      <c r="A20" s="60" t="s">
        <v>187</v>
      </c>
      <c r="B20" s="42">
        <v>120028141</v>
      </c>
      <c r="C20" s="42">
        <v>6469387.0199999996</v>
      </c>
      <c r="D20" s="42">
        <v>126497528.02</v>
      </c>
      <c r="E20" s="42">
        <v>41503897.990000002</v>
      </c>
      <c r="F20" s="42">
        <v>32758605.129999999</v>
      </c>
      <c r="G20" s="43">
        <f t="shared" si="4"/>
        <v>84993630.030000001</v>
      </c>
    </row>
    <row r="21" spans="1:7" x14ac:dyDescent="0.2">
      <c r="A21" s="60" t="s">
        <v>188</v>
      </c>
      <c r="B21" s="42">
        <v>52021573</v>
      </c>
      <c r="C21" s="42">
        <v>44956478.359999999</v>
      </c>
      <c r="D21" s="42">
        <v>96978051.359999999</v>
      </c>
      <c r="E21" s="42">
        <v>41529250.75</v>
      </c>
      <c r="F21" s="42">
        <v>41109977.850000001</v>
      </c>
      <c r="G21" s="43">
        <f t="shared" si="4"/>
        <v>55448800.609999999</v>
      </c>
    </row>
    <row r="22" spans="1:7" x14ac:dyDescent="0.2">
      <c r="A22" s="60" t="s">
        <v>189</v>
      </c>
      <c r="B22" s="42">
        <v>145234253</v>
      </c>
      <c r="C22" s="42">
        <v>16920209.68</v>
      </c>
      <c r="D22" s="42">
        <v>162154462.68000001</v>
      </c>
      <c r="E22" s="42">
        <v>43440597.060000002</v>
      </c>
      <c r="F22" s="42">
        <v>34166277.829999998</v>
      </c>
      <c r="G22" s="43">
        <f t="shared" si="4"/>
        <v>118713865.62</v>
      </c>
    </row>
    <row r="23" spans="1:7" x14ac:dyDescent="0.2">
      <c r="A23" s="60" t="s">
        <v>190</v>
      </c>
      <c r="B23" s="42">
        <v>22087080</v>
      </c>
      <c r="C23" s="42">
        <v>0</v>
      </c>
      <c r="D23" s="42">
        <v>22087080</v>
      </c>
      <c r="E23" s="42">
        <v>6030495.5800000001</v>
      </c>
      <c r="F23" s="42">
        <v>5484270.2400000002</v>
      </c>
      <c r="G23" s="43">
        <f t="shared" si="4"/>
        <v>16056584.42</v>
      </c>
    </row>
    <row r="24" spans="1:7" ht="5.0999999999999996" customHeight="1" x14ac:dyDescent="0.2">
      <c r="A24" s="59"/>
      <c r="B24" s="39"/>
      <c r="C24" s="39"/>
      <c r="D24" s="39"/>
      <c r="E24" s="39"/>
      <c r="F24" s="39"/>
      <c r="G24" s="39"/>
    </row>
    <row r="25" spans="1:7" x14ac:dyDescent="0.2">
      <c r="A25" s="59" t="s">
        <v>191</v>
      </c>
      <c r="B25" s="39">
        <f>SUM(B26:B34)</f>
        <v>902209201</v>
      </c>
      <c r="C25" s="39">
        <f t="shared" ref="C25:F25" si="5">SUM(C26:C34)</f>
        <v>237452175.40000001</v>
      </c>
      <c r="D25" s="39">
        <f t="shared" si="5"/>
        <v>1139661376.4000001</v>
      </c>
      <c r="E25" s="39">
        <f t="shared" si="5"/>
        <v>173657156.20999998</v>
      </c>
      <c r="F25" s="39">
        <f t="shared" si="5"/>
        <v>164137906.63999999</v>
      </c>
      <c r="G25" s="39">
        <f t="shared" si="4"/>
        <v>966004220.19000006</v>
      </c>
    </row>
    <row r="26" spans="1:7" x14ac:dyDescent="0.2">
      <c r="A26" s="60" t="s">
        <v>192</v>
      </c>
      <c r="B26" s="42">
        <v>59724037</v>
      </c>
      <c r="C26" s="42">
        <v>15389900.17</v>
      </c>
      <c r="D26" s="42">
        <v>75113937.170000002</v>
      </c>
      <c r="E26" s="42">
        <v>12493206.09</v>
      </c>
      <c r="F26" s="42">
        <v>11682032.800000001</v>
      </c>
      <c r="G26" s="43">
        <f t="shared" si="4"/>
        <v>62620731.079999998</v>
      </c>
    </row>
    <row r="27" spans="1:7" x14ac:dyDescent="0.2">
      <c r="A27" s="60" t="s">
        <v>193</v>
      </c>
      <c r="B27" s="42">
        <v>6050000</v>
      </c>
      <c r="C27" s="42">
        <v>1134400</v>
      </c>
      <c r="D27" s="42">
        <v>7184400</v>
      </c>
      <c r="E27" s="42">
        <v>0</v>
      </c>
      <c r="F27" s="42">
        <v>0</v>
      </c>
      <c r="G27" s="43">
        <f t="shared" si="4"/>
        <v>7184400</v>
      </c>
    </row>
    <row r="28" spans="1:7" x14ac:dyDescent="0.2">
      <c r="A28" s="60" t="s">
        <v>194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3">
        <f t="shared" si="4"/>
        <v>0</v>
      </c>
    </row>
    <row r="29" spans="1:7" x14ac:dyDescent="0.2">
      <c r="A29" s="60" t="s">
        <v>195</v>
      </c>
      <c r="B29" s="42">
        <v>418769212</v>
      </c>
      <c r="C29" s="42">
        <v>100162331.11</v>
      </c>
      <c r="D29" s="42">
        <v>518931543.11000001</v>
      </c>
      <c r="E29" s="42">
        <v>85460558.849999994</v>
      </c>
      <c r="F29" s="42">
        <v>80289719.840000004</v>
      </c>
      <c r="G29" s="43">
        <f t="shared" si="4"/>
        <v>433470984.25999999</v>
      </c>
    </row>
    <row r="30" spans="1:7" x14ac:dyDescent="0.2">
      <c r="A30" s="60" t="s">
        <v>196</v>
      </c>
      <c r="B30" s="42">
        <v>345416676</v>
      </c>
      <c r="C30" s="42">
        <v>56001334.18</v>
      </c>
      <c r="D30" s="42">
        <v>401418010.18000001</v>
      </c>
      <c r="E30" s="42">
        <v>54030548.439999998</v>
      </c>
      <c r="F30" s="42">
        <v>51229229.740000002</v>
      </c>
      <c r="G30" s="43">
        <f t="shared" si="4"/>
        <v>347387461.74000001</v>
      </c>
    </row>
    <row r="31" spans="1:7" x14ac:dyDescent="0.2">
      <c r="A31" s="60" t="s">
        <v>197</v>
      </c>
      <c r="B31" s="42">
        <v>0</v>
      </c>
      <c r="C31" s="42">
        <v>0</v>
      </c>
      <c r="D31" s="42">
        <v>0</v>
      </c>
      <c r="E31" s="42">
        <v>0</v>
      </c>
      <c r="F31" s="42">
        <v>0</v>
      </c>
      <c r="G31" s="43">
        <f t="shared" si="4"/>
        <v>0</v>
      </c>
    </row>
    <row r="32" spans="1:7" x14ac:dyDescent="0.2">
      <c r="A32" s="60" t="s">
        <v>198</v>
      </c>
      <c r="B32" s="42">
        <v>48897588</v>
      </c>
      <c r="C32" s="42">
        <v>15011897.08</v>
      </c>
      <c r="D32" s="42">
        <v>63909485.079999998</v>
      </c>
      <c r="E32" s="42">
        <v>9753253.2599999998</v>
      </c>
      <c r="F32" s="42">
        <v>9207514.3399999999</v>
      </c>
      <c r="G32" s="43">
        <f t="shared" si="4"/>
        <v>54156231.82</v>
      </c>
    </row>
    <row r="33" spans="1:7" x14ac:dyDescent="0.2">
      <c r="A33" s="60" t="s">
        <v>199</v>
      </c>
      <c r="B33" s="42">
        <v>23133087</v>
      </c>
      <c r="C33" s="42">
        <v>48494710.289999999</v>
      </c>
      <c r="D33" s="42">
        <v>71627797.290000007</v>
      </c>
      <c r="E33" s="42">
        <v>11700988.57</v>
      </c>
      <c r="F33" s="42">
        <v>11510808.92</v>
      </c>
      <c r="G33" s="43">
        <f t="shared" si="4"/>
        <v>59926808.720000006</v>
      </c>
    </row>
    <row r="34" spans="1:7" x14ac:dyDescent="0.2">
      <c r="A34" s="60" t="s">
        <v>200</v>
      </c>
      <c r="B34" s="42">
        <v>218601</v>
      </c>
      <c r="C34" s="42">
        <v>1257602.57</v>
      </c>
      <c r="D34" s="42">
        <v>1476203.57</v>
      </c>
      <c r="E34" s="42">
        <v>218601</v>
      </c>
      <c r="F34" s="42">
        <v>218601</v>
      </c>
      <c r="G34" s="43">
        <f t="shared" si="4"/>
        <v>1257602.57</v>
      </c>
    </row>
    <row r="35" spans="1:7" ht="5.0999999999999996" customHeight="1" x14ac:dyDescent="0.2">
      <c r="A35" s="59"/>
      <c r="B35" s="39"/>
      <c r="C35" s="39"/>
      <c r="D35" s="39"/>
      <c r="E35" s="39"/>
      <c r="F35" s="39"/>
      <c r="G35" s="39"/>
    </row>
    <row r="36" spans="1:7" x14ac:dyDescent="0.2">
      <c r="A36" s="58" t="s">
        <v>201</v>
      </c>
      <c r="B36" s="39">
        <f>SUM(B37:B40)</f>
        <v>189370945</v>
      </c>
      <c r="C36" s="39">
        <f t="shared" ref="C36:F36" si="6">SUM(C37:C40)</f>
        <v>-189370945</v>
      </c>
      <c r="D36" s="39">
        <f t="shared" si="6"/>
        <v>0</v>
      </c>
      <c r="E36" s="39">
        <f t="shared" si="6"/>
        <v>0</v>
      </c>
      <c r="F36" s="39">
        <f t="shared" si="6"/>
        <v>0</v>
      </c>
      <c r="G36" s="39">
        <f t="shared" si="4"/>
        <v>0</v>
      </c>
    </row>
    <row r="37" spans="1:7" x14ac:dyDescent="0.2">
      <c r="A37" s="60" t="s">
        <v>202</v>
      </c>
      <c r="B37" s="42">
        <v>189370945</v>
      </c>
      <c r="C37" s="42">
        <v>-189370945</v>
      </c>
      <c r="D37" s="42">
        <v>0</v>
      </c>
      <c r="E37" s="42">
        <v>0</v>
      </c>
      <c r="F37" s="42">
        <v>0</v>
      </c>
      <c r="G37" s="43">
        <f t="shared" si="4"/>
        <v>0</v>
      </c>
    </row>
    <row r="38" spans="1:7" ht="20.399999999999999" x14ac:dyDescent="0.2">
      <c r="A38" s="61" t="s">
        <v>203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3">
        <f t="shared" si="4"/>
        <v>0</v>
      </c>
    </row>
    <row r="39" spans="1:7" x14ac:dyDescent="0.2">
      <c r="A39" s="60" t="s">
        <v>204</v>
      </c>
      <c r="B39" s="42">
        <v>0</v>
      </c>
      <c r="C39" s="42">
        <v>0</v>
      </c>
      <c r="D39" s="42">
        <v>0</v>
      </c>
      <c r="E39" s="42">
        <v>0</v>
      </c>
      <c r="F39" s="42">
        <v>0</v>
      </c>
      <c r="G39" s="43">
        <f t="shared" si="4"/>
        <v>0</v>
      </c>
    </row>
    <row r="40" spans="1:7" x14ac:dyDescent="0.2">
      <c r="A40" s="60" t="s">
        <v>205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3">
        <f t="shared" si="4"/>
        <v>0</v>
      </c>
    </row>
    <row r="41" spans="1:7" ht="5.0999999999999996" customHeight="1" x14ac:dyDescent="0.2">
      <c r="A41" s="59"/>
      <c r="B41" s="39"/>
      <c r="C41" s="39"/>
      <c r="D41" s="39"/>
      <c r="E41" s="39"/>
      <c r="F41" s="39"/>
      <c r="G41" s="39"/>
    </row>
    <row r="42" spans="1:7" x14ac:dyDescent="0.2">
      <c r="A42" s="59" t="s">
        <v>206</v>
      </c>
      <c r="B42" s="39">
        <f>B43+B53+B62+B73</f>
        <v>975152117</v>
      </c>
      <c r="C42" s="39">
        <f t="shared" ref="C42:G42" si="7">C43+C53+C62+C73</f>
        <v>1017517376.21</v>
      </c>
      <c r="D42" s="39">
        <f t="shared" si="7"/>
        <v>1992669493.21</v>
      </c>
      <c r="E42" s="39">
        <f t="shared" si="7"/>
        <v>289486119.70999998</v>
      </c>
      <c r="F42" s="39">
        <f t="shared" si="7"/>
        <v>268751455.13999999</v>
      </c>
      <c r="G42" s="39">
        <f t="shared" si="7"/>
        <v>1703183373.5000002</v>
      </c>
    </row>
    <row r="43" spans="1:7" x14ac:dyDescent="0.2">
      <c r="A43" s="59" t="s">
        <v>174</v>
      </c>
      <c r="B43" s="39">
        <f>SUM(B44:B51)</f>
        <v>431500004</v>
      </c>
      <c r="C43" s="39">
        <f t="shared" ref="C43:G43" si="8">SUM(C44:C51)</f>
        <v>77030792.060000017</v>
      </c>
      <c r="D43" s="39">
        <f t="shared" si="8"/>
        <v>508530796.06</v>
      </c>
      <c r="E43" s="39">
        <f t="shared" si="8"/>
        <v>113604629.17</v>
      </c>
      <c r="F43" s="39">
        <f t="shared" si="8"/>
        <v>108662042.23999999</v>
      </c>
      <c r="G43" s="39">
        <f t="shared" si="8"/>
        <v>394926166.88999999</v>
      </c>
    </row>
    <row r="44" spans="1:7" x14ac:dyDescent="0.2">
      <c r="A44" s="60" t="s">
        <v>175</v>
      </c>
      <c r="B44" s="42">
        <v>0</v>
      </c>
      <c r="C44" s="42">
        <v>0</v>
      </c>
      <c r="D44" s="42">
        <v>0</v>
      </c>
      <c r="E44" s="42">
        <v>0</v>
      </c>
      <c r="F44" s="42">
        <v>0</v>
      </c>
      <c r="G44" s="43">
        <f t="shared" si="4"/>
        <v>0</v>
      </c>
    </row>
    <row r="45" spans="1:7" x14ac:dyDescent="0.2">
      <c r="A45" s="60" t="s">
        <v>176</v>
      </c>
      <c r="B45" s="42">
        <v>0</v>
      </c>
      <c r="C45" s="42">
        <v>0</v>
      </c>
      <c r="D45" s="42">
        <v>0</v>
      </c>
      <c r="E45" s="42">
        <v>0</v>
      </c>
      <c r="F45" s="42">
        <v>0</v>
      </c>
      <c r="G45" s="43">
        <f t="shared" si="4"/>
        <v>0</v>
      </c>
    </row>
    <row r="46" spans="1:7" x14ac:dyDescent="0.2">
      <c r="A46" s="60" t="s">
        <v>177</v>
      </c>
      <c r="B46" s="42">
        <v>0</v>
      </c>
      <c r="C46" s="42">
        <v>1279321.7</v>
      </c>
      <c r="D46" s="42">
        <v>1279321.7</v>
      </c>
      <c r="E46" s="42">
        <v>131229.76000000001</v>
      </c>
      <c r="F46" s="42">
        <v>131229.76000000001</v>
      </c>
      <c r="G46" s="43">
        <f t="shared" si="4"/>
        <v>1148091.94</v>
      </c>
    </row>
    <row r="47" spans="1:7" x14ac:dyDescent="0.2">
      <c r="A47" s="60" t="s">
        <v>178</v>
      </c>
      <c r="B47" s="42">
        <v>0</v>
      </c>
      <c r="C47" s="42">
        <v>0</v>
      </c>
      <c r="D47" s="42">
        <v>0</v>
      </c>
      <c r="E47" s="42">
        <v>0</v>
      </c>
      <c r="F47" s="42">
        <v>0</v>
      </c>
      <c r="G47" s="43">
        <f t="shared" si="4"/>
        <v>0</v>
      </c>
    </row>
    <row r="48" spans="1:7" x14ac:dyDescent="0.2">
      <c r="A48" s="60" t="s">
        <v>179</v>
      </c>
      <c r="B48" s="42">
        <v>0</v>
      </c>
      <c r="C48" s="42">
        <v>25618.95</v>
      </c>
      <c r="D48" s="42">
        <v>25618.95</v>
      </c>
      <c r="E48" s="42">
        <v>21532.05</v>
      </c>
      <c r="F48" s="42">
        <v>21532.05</v>
      </c>
      <c r="G48" s="43">
        <f t="shared" si="4"/>
        <v>4086.9000000000015</v>
      </c>
    </row>
    <row r="49" spans="1:7" x14ac:dyDescent="0.2">
      <c r="A49" s="60" t="s">
        <v>180</v>
      </c>
      <c r="B49" s="42">
        <v>0</v>
      </c>
      <c r="C49" s="42">
        <v>0</v>
      </c>
      <c r="D49" s="42">
        <v>0</v>
      </c>
      <c r="E49" s="42">
        <v>0</v>
      </c>
      <c r="F49" s="42">
        <v>0</v>
      </c>
      <c r="G49" s="43">
        <f t="shared" si="4"/>
        <v>0</v>
      </c>
    </row>
    <row r="50" spans="1:7" x14ac:dyDescent="0.2">
      <c r="A50" s="60" t="s">
        <v>181</v>
      </c>
      <c r="B50" s="42">
        <v>355000004</v>
      </c>
      <c r="C50" s="42">
        <v>71557230.930000007</v>
      </c>
      <c r="D50" s="42">
        <v>426557234.93000001</v>
      </c>
      <c r="E50" s="42">
        <v>109367038.01000001</v>
      </c>
      <c r="F50" s="42">
        <v>104424451.08</v>
      </c>
      <c r="G50" s="43">
        <f t="shared" si="4"/>
        <v>317190196.92000002</v>
      </c>
    </row>
    <row r="51" spans="1:7" x14ac:dyDescent="0.2">
      <c r="A51" s="60" t="s">
        <v>182</v>
      </c>
      <c r="B51" s="42">
        <v>76500000</v>
      </c>
      <c r="C51" s="42">
        <v>4168620.48</v>
      </c>
      <c r="D51" s="42">
        <v>80668620.480000004</v>
      </c>
      <c r="E51" s="42">
        <v>4084829.35</v>
      </c>
      <c r="F51" s="42">
        <v>4084829.35</v>
      </c>
      <c r="G51" s="43">
        <f t="shared" si="4"/>
        <v>76583791.13000001</v>
      </c>
    </row>
    <row r="52" spans="1:7" ht="5.0999999999999996" customHeight="1" x14ac:dyDescent="0.2">
      <c r="A52" s="59"/>
      <c r="B52" s="39"/>
      <c r="C52" s="39"/>
      <c r="D52" s="39"/>
      <c r="E52" s="39"/>
      <c r="F52" s="39"/>
      <c r="G52" s="39"/>
    </row>
    <row r="53" spans="1:7" x14ac:dyDescent="0.2">
      <c r="A53" s="59" t="s">
        <v>183</v>
      </c>
      <c r="B53" s="39">
        <f>SUM(B54:B60)</f>
        <v>539115434</v>
      </c>
      <c r="C53" s="39">
        <f t="shared" ref="C53:G53" si="9">SUM(C54:C60)</f>
        <v>566332693.66999996</v>
      </c>
      <c r="D53" s="39">
        <f t="shared" si="9"/>
        <v>1105448127.6700001</v>
      </c>
      <c r="E53" s="39">
        <f t="shared" si="9"/>
        <v>110322123.09999999</v>
      </c>
      <c r="F53" s="39">
        <f t="shared" si="9"/>
        <v>94530045.460000008</v>
      </c>
      <c r="G53" s="39">
        <f t="shared" si="9"/>
        <v>995126004.56999993</v>
      </c>
    </row>
    <row r="54" spans="1:7" x14ac:dyDescent="0.2">
      <c r="A54" s="60" t="s">
        <v>184</v>
      </c>
      <c r="B54" s="42">
        <v>334565042</v>
      </c>
      <c r="C54" s="42">
        <v>10640142.73</v>
      </c>
      <c r="D54" s="42">
        <v>345205184.73000002</v>
      </c>
      <c r="E54" s="42">
        <v>56015784.57</v>
      </c>
      <c r="F54" s="42">
        <v>46312482.039999999</v>
      </c>
      <c r="G54" s="43">
        <f t="shared" si="4"/>
        <v>289189400.16000003</v>
      </c>
    </row>
    <row r="55" spans="1:7" x14ac:dyDescent="0.2">
      <c r="A55" s="60" t="s">
        <v>185</v>
      </c>
      <c r="B55" s="42">
        <v>77814882</v>
      </c>
      <c r="C55" s="42">
        <v>551025116.14999998</v>
      </c>
      <c r="D55" s="42">
        <v>628839998.14999998</v>
      </c>
      <c r="E55" s="42">
        <v>50236978.219999999</v>
      </c>
      <c r="F55" s="42">
        <v>44148203.109999999</v>
      </c>
      <c r="G55" s="43">
        <f t="shared" si="4"/>
        <v>578603019.92999995</v>
      </c>
    </row>
    <row r="56" spans="1:7" x14ac:dyDescent="0.2">
      <c r="A56" s="60" t="s">
        <v>186</v>
      </c>
      <c r="B56" s="42">
        <v>0</v>
      </c>
      <c r="C56" s="42">
        <v>5000000</v>
      </c>
      <c r="D56" s="42">
        <v>5000000</v>
      </c>
      <c r="E56" s="42">
        <v>0</v>
      </c>
      <c r="F56" s="42">
        <v>0</v>
      </c>
      <c r="G56" s="43">
        <f t="shared" si="4"/>
        <v>5000000</v>
      </c>
    </row>
    <row r="57" spans="1:7" x14ac:dyDescent="0.2">
      <c r="A57" s="60" t="s">
        <v>187</v>
      </c>
      <c r="B57" s="42">
        <v>0</v>
      </c>
      <c r="C57" s="42">
        <v>9494568</v>
      </c>
      <c r="D57" s="42">
        <v>9494568</v>
      </c>
      <c r="E57" s="42">
        <v>1212818.67</v>
      </c>
      <c r="F57" s="42">
        <v>1212818.67</v>
      </c>
      <c r="G57" s="43">
        <f t="shared" si="4"/>
        <v>8281749.3300000001</v>
      </c>
    </row>
    <row r="58" spans="1:7" x14ac:dyDescent="0.2">
      <c r="A58" s="60" t="s">
        <v>188</v>
      </c>
      <c r="B58" s="42">
        <v>20415057</v>
      </c>
      <c r="C58" s="42">
        <v>11466501.390000001</v>
      </c>
      <c r="D58" s="42">
        <v>31881558.390000001</v>
      </c>
      <c r="E58" s="42">
        <v>309664.53000000003</v>
      </c>
      <c r="F58" s="42">
        <v>309664.53000000003</v>
      </c>
      <c r="G58" s="43">
        <f t="shared" si="4"/>
        <v>31571893.859999999</v>
      </c>
    </row>
    <row r="59" spans="1:7" x14ac:dyDescent="0.2">
      <c r="A59" s="60" t="s">
        <v>189</v>
      </c>
      <c r="B59" s="42">
        <v>106320453</v>
      </c>
      <c r="C59" s="42">
        <v>-21293634.600000001</v>
      </c>
      <c r="D59" s="42">
        <v>85026818.400000006</v>
      </c>
      <c r="E59" s="42">
        <v>2546877.11</v>
      </c>
      <c r="F59" s="42">
        <v>2546877.11</v>
      </c>
      <c r="G59" s="43">
        <f t="shared" si="4"/>
        <v>82479941.290000007</v>
      </c>
    </row>
    <row r="60" spans="1:7" x14ac:dyDescent="0.2">
      <c r="A60" s="60" t="s">
        <v>190</v>
      </c>
      <c r="B60" s="42">
        <v>0</v>
      </c>
      <c r="C60" s="42">
        <v>0</v>
      </c>
      <c r="D60" s="42">
        <v>0</v>
      </c>
      <c r="E60" s="42">
        <v>0</v>
      </c>
      <c r="F60" s="42">
        <v>0</v>
      </c>
      <c r="G60" s="43">
        <f t="shared" si="4"/>
        <v>0</v>
      </c>
    </row>
    <row r="61" spans="1:7" ht="5.0999999999999996" customHeight="1" x14ac:dyDescent="0.2">
      <c r="A61" s="59"/>
      <c r="B61" s="39"/>
      <c r="C61" s="39"/>
      <c r="D61" s="39"/>
      <c r="E61" s="39"/>
      <c r="F61" s="39"/>
      <c r="G61" s="39"/>
    </row>
    <row r="62" spans="1:7" x14ac:dyDescent="0.2">
      <c r="A62" s="59" t="s">
        <v>191</v>
      </c>
      <c r="B62" s="39">
        <f>SUM(B63:B71)</f>
        <v>4536679</v>
      </c>
      <c r="C62" s="39">
        <f t="shared" ref="C62:G62" si="10">SUM(C63:C71)</f>
        <v>184782945.48000002</v>
      </c>
      <c r="D62" s="39">
        <f t="shared" si="10"/>
        <v>189319624.48000002</v>
      </c>
      <c r="E62" s="39">
        <f t="shared" si="10"/>
        <v>16430021.090000002</v>
      </c>
      <c r="F62" s="39">
        <f t="shared" si="10"/>
        <v>16430021.090000002</v>
      </c>
      <c r="G62" s="39">
        <f t="shared" si="10"/>
        <v>172889603.39000002</v>
      </c>
    </row>
    <row r="63" spans="1:7" x14ac:dyDescent="0.2">
      <c r="A63" s="60" t="s">
        <v>192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3">
        <f t="shared" si="4"/>
        <v>0</v>
      </c>
    </row>
    <row r="64" spans="1:7" x14ac:dyDescent="0.2">
      <c r="A64" s="60" t="s">
        <v>193</v>
      </c>
      <c r="B64" s="42">
        <v>0</v>
      </c>
      <c r="C64" s="42">
        <v>2531350</v>
      </c>
      <c r="D64" s="42">
        <v>2531350</v>
      </c>
      <c r="E64" s="42">
        <v>0</v>
      </c>
      <c r="F64" s="42">
        <v>0</v>
      </c>
      <c r="G64" s="43">
        <f t="shared" si="4"/>
        <v>2531350</v>
      </c>
    </row>
    <row r="65" spans="1:7" x14ac:dyDescent="0.2">
      <c r="A65" s="60" t="s">
        <v>194</v>
      </c>
      <c r="B65" s="42">
        <v>0</v>
      </c>
      <c r="C65" s="42">
        <v>0</v>
      </c>
      <c r="D65" s="42">
        <v>0</v>
      </c>
      <c r="E65" s="42">
        <v>0</v>
      </c>
      <c r="F65" s="42">
        <v>0</v>
      </c>
      <c r="G65" s="43">
        <f t="shared" si="4"/>
        <v>0</v>
      </c>
    </row>
    <row r="66" spans="1:7" x14ac:dyDescent="0.2">
      <c r="A66" s="60" t="s">
        <v>195</v>
      </c>
      <c r="B66" s="42">
        <v>0</v>
      </c>
      <c r="C66" s="42">
        <v>113405909.93000001</v>
      </c>
      <c r="D66" s="42">
        <v>113405909.93000001</v>
      </c>
      <c r="E66" s="42">
        <v>57432.21</v>
      </c>
      <c r="F66" s="42">
        <v>57432.21</v>
      </c>
      <c r="G66" s="43">
        <f t="shared" si="4"/>
        <v>113348477.72000001</v>
      </c>
    </row>
    <row r="67" spans="1:7" x14ac:dyDescent="0.2">
      <c r="A67" s="60" t="s">
        <v>196</v>
      </c>
      <c r="B67" s="42">
        <v>0</v>
      </c>
      <c r="C67" s="42">
        <v>68845685.549999997</v>
      </c>
      <c r="D67" s="42">
        <v>68845685.549999997</v>
      </c>
      <c r="E67" s="42">
        <v>16372588.880000001</v>
      </c>
      <c r="F67" s="42">
        <v>16372588.880000001</v>
      </c>
      <c r="G67" s="43">
        <f t="shared" si="4"/>
        <v>52473096.669999994</v>
      </c>
    </row>
    <row r="68" spans="1:7" x14ac:dyDescent="0.2">
      <c r="A68" s="60" t="s">
        <v>197</v>
      </c>
      <c r="B68" s="42">
        <v>0</v>
      </c>
      <c r="C68" s="42">
        <v>0</v>
      </c>
      <c r="D68" s="42">
        <v>0</v>
      </c>
      <c r="E68" s="42">
        <v>0</v>
      </c>
      <c r="F68" s="42">
        <v>0</v>
      </c>
      <c r="G68" s="43">
        <f t="shared" si="4"/>
        <v>0</v>
      </c>
    </row>
    <row r="69" spans="1:7" x14ac:dyDescent="0.2">
      <c r="A69" s="60" t="s">
        <v>198</v>
      </c>
      <c r="B69" s="42">
        <v>0</v>
      </c>
      <c r="C69" s="42">
        <v>0</v>
      </c>
      <c r="D69" s="42">
        <v>0</v>
      </c>
      <c r="E69" s="42">
        <v>0</v>
      </c>
      <c r="F69" s="42">
        <v>0</v>
      </c>
      <c r="G69" s="43">
        <f t="shared" si="4"/>
        <v>0</v>
      </c>
    </row>
    <row r="70" spans="1:7" x14ac:dyDescent="0.2">
      <c r="A70" s="60" t="s">
        <v>199</v>
      </c>
      <c r="B70" s="42">
        <v>4536679</v>
      </c>
      <c r="C70" s="42">
        <v>0</v>
      </c>
      <c r="D70" s="42">
        <v>4536679</v>
      </c>
      <c r="E70" s="42">
        <v>0</v>
      </c>
      <c r="F70" s="42">
        <v>0</v>
      </c>
      <c r="G70" s="43">
        <f t="shared" si="4"/>
        <v>4536679</v>
      </c>
    </row>
    <row r="71" spans="1:7" x14ac:dyDescent="0.2">
      <c r="A71" s="60" t="s">
        <v>200</v>
      </c>
      <c r="B71" s="42">
        <v>0</v>
      </c>
      <c r="C71" s="42">
        <v>0</v>
      </c>
      <c r="D71" s="42">
        <v>0</v>
      </c>
      <c r="E71" s="42">
        <v>0</v>
      </c>
      <c r="F71" s="42">
        <v>0</v>
      </c>
      <c r="G71" s="43">
        <f t="shared" si="4"/>
        <v>0</v>
      </c>
    </row>
    <row r="72" spans="1:7" ht="5.0999999999999996" customHeight="1" x14ac:dyDescent="0.2">
      <c r="A72" s="59"/>
      <c r="B72" s="39"/>
      <c r="C72" s="39"/>
      <c r="D72" s="39"/>
      <c r="E72" s="39"/>
      <c r="F72" s="39"/>
      <c r="G72" s="39"/>
    </row>
    <row r="73" spans="1:7" x14ac:dyDescent="0.2">
      <c r="A73" s="58" t="s">
        <v>201</v>
      </c>
      <c r="B73" s="39">
        <f>SUM(B74:B77)</f>
        <v>0</v>
      </c>
      <c r="C73" s="39">
        <f t="shared" ref="C73:G73" si="11">SUM(C74:C77)</f>
        <v>189370945</v>
      </c>
      <c r="D73" s="39">
        <f t="shared" si="11"/>
        <v>189370945</v>
      </c>
      <c r="E73" s="39">
        <f t="shared" si="11"/>
        <v>49129346.350000001</v>
      </c>
      <c r="F73" s="39">
        <f t="shared" si="11"/>
        <v>49129346.350000001</v>
      </c>
      <c r="G73" s="39">
        <f t="shared" si="11"/>
        <v>140241598.65000001</v>
      </c>
    </row>
    <row r="74" spans="1:7" x14ac:dyDescent="0.2">
      <c r="A74" s="60" t="s">
        <v>202</v>
      </c>
      <c r="B74" s="42">
        <v>0</v>
      </c>
      <c r="C74" s="42">
        <v>189370945</v>
      </c>
      <c r="D74" s="42">
        <v>189370945</v>
      </c>
      <c r="E74" s="42">
        <v>49129346.350000001</v>
      </c>
      <c r="F74" s="42">
        <v>49129346.350000001</v>
      </c>
      <c r="G74" s="43">
        <f t="shared" ref="G74:G77" si="12">D74-E74</f>
        <v>140241598.65000001</v>
      </c>
    </row>
    <row r="75" spans="1:7" ht="20.399999999999999" x14ac:dyDescent="0.2">
      <c r="A75" s="61" t="s">
        <v>203</v>
      </c>
      <c r="B75" s="42">
        <v>0</v>
      </c>
      <c r="C75" s="42">
        <v>0</v>
      </c>
      <c r="D75" s="42">
        <v>0</v>
      </c>
      <c r="E75" s="42">
        <v>0</v>
      </c>
      <c r="F75" s="42">
        <v>0</v>
      </c>
      <c r="G75" s="43">
        <f t="shared" si="12"/>
        <v>0</v>
      </c>
    </row>
    <row r="76" spans="1:7" x14ac:dyDescent="0.2">
      <c r="A76" s="60" t="s">
        <v>204</v>
      </c>
      <c r="B76" s="42">
        <v>0</v>
      </c>
      <c r="C76" s="42">
        <v>0</v>
      </c>
      <c r="D76" s="42">
        <v>0</v>
      </c>
      <c r="E76" s="42">
        <v>0</v>
      </c>
      <c r="F76" s="42">
        <v>0</v>
      </c>
      <c r="G76" s="43">
        <f t="shared" si="12"/>
        <v>0</v>
      </c>
    </row>
    <row r="77" spans="1:7" x14ac:dyDescent="0.2">
      <c r="A77" s="60" t="s">
        <v>205</v>
      </c>
      <c r="B77" s="42">
        <v>0</v>
      </c>
      <c r="C77" s="42">
        <v>0</v>
      </c>
      <c r="D77" s="42">
        <v>0</v>
      </c>
      <c r="E77" s="42">
        <v>0</v>
      </c>
      <c r="F77" s="42">
        <v>0</v>
      </c>
      <c r="G77" s="43">
        <f t="shared" si="12"/>
        <v>0</v>
      </c>
    </row>
    <row r="78" spans="1:7" ht="5.0999999999999996" customHeight="1" x14ac:dyDescent="0.2">
      <c r="A78" s="59"/>
      <c r="B78" s="39"/>
      <c r="C78" s="39"/>
      <c r="D78" s="39"/>
      <c r="E78" s="39"/>
      <c r="F78" s="39"/>
      <c r="G78" s="39"/>
    </row>
    <row r="79" spans="1:7" x14ac:dyDescent="0.2">
      <c r="A79" s="59" t="s">
        <v>83</v>
      </c>
      <c r="B79" s="39">
        <f>B5+B42</f>
        <v>5040583255</v>
      </c>
      <c r="C79" s="39">
        <f t="shared" ref="C79:G79" si="13">C5+C42</f>
        <v>2048135183.0899999</v>
      </c>
      <c r="D79" s="39">
        <f t="shared" si="13"/>
        <v>7088718438.0900002</v>
      </c>
      <c r="E79" s="39">
        <f t="shared" si="13"/>
        <v>1050735126.5599999</v>
      </c>
      <c r="F79" s="39">
        <f t="shared" si="13"/>
        <v>969818674.8599999</v>
      </c>
      <c r="G79" s="39">
        <f t="shared" si="13"/>
        <v>6037983311.5300007</v>
      </c>
    </row>
    <row r="80" spans="1:7" ht="5.0999999999999996" customHeight="1" x14ac:dyDescent="0.2">
      <c r="A80" s="62"/>
      <c r="B80" s="63"/>
      <c r="C80" s="63"/>
      <c r="D80" s="63"/>
      <c r="E80" s="63"/>
      <c r="F80" s="63"/>
      <c r="G80" s="63"/>
    </row>
    <row r="88" spans="1:5" x14ac:dyDescent="0.2">
      <c r="A88" s="52"/>
      <c r="C88" s="52"/>
      <c r="D88" s="52"/>
      <c r="E88" s="52"/>
    </row>
    <row r="89" spans="1:5" x14ac:dyDescent="0.2">
      <c r="A89" s="24" t="s">
        <v>84</v>
      </c>
      <c r="C89" s="25" t="s">
        <v>85</v>
      </c>
      <c r="D89" s="25"/>
      <c r="E89" s="25"/>
    </row>
    <row r="90" spans="1:5" x14ac:dyDescent="0.2">
      <c r="A90" s="26" t="s">
        <v>86</v>
      </c>
      <c r="C90" s="25" t="s">
        <v>87</v>
      </c>
      <c r="D90" s="25"/>
      <c r="E90" s="25"/>
    </row>
  </sheetData>
  <mergeCells count="4">
    <mergeCell ref="A1:G1"/>
    <mergeCell ref="B2:F2"/>
    <mergeCell ref="C89:E89"/>
    <mergeCell ref="C90:E90"/>
  </mergeCells>
  <dataValidations count="1">
    <dataValidation type="decimal" allowBlank="1" showInputMessage="1" showErrorMessage="1" sqref="G7:G14 G17:G23 G26:G34 G37:G40 G44:G51 G54:G60 G63:G71 G74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zoomScaleNormal="100" workbookViewId="0">
      <selection activeCell="B5" sqref="B5"/>
    </sheetView>
  </sheetViews>
  <sheetFormatPr baseColWidth="10" defaultColWidth="12" defaultRowHeight="10.199999999999999" x14ac:dyDescent="0.2"/>
  <cols>
    <col min="1" max="1" width="56.77734375" style="67" customWidth="1"/>
    <col min="2" max="2" width="14" style="67" bestFit="1" customWidth="1"/>
    <col min="3" max="3" width="14.33203125" style="67" bestFit="1" customWidth="1"/>
    <col min="4" max="4" width="14" style="67" bestFit="1" customWidth="1"/>
    <col min="5" max="6" width="12.44140625" style="67" bestFit="1" customWidth="1"/>
    <col min="7" max="7" width="15.44140625" style="67" bestFit="1" customWidth="1"/>
    <col min="8" max="16384" width="12" style="67"/>
  </cols>
  <sheetData>
    <row r="1" spans="1:7" ht="56.1" customHeight="1" x14ac:dyDescent="0.2">
      <c r="A1" s="64" t="s">
        <v>207</v>
      </c>
      <c r="B1" s="65"/>
      <c r="C1" s="65"/>
      <c r="D1" s="65"/>
      <c r="E1" s="65"/>
      <c r="F1" s="65"/>
      <c r="G1" s="66"/>
    </row>
    <row r="2" spans="1:7" x14ac:dyDescent="0.2">
      <c r="A2" s="68"/>
      <c r="B2" s="69" t="s">
        <v>0</v>
      </c>
      <c r="C2" s="69"/>
      <c r="D2" s="69"/>
      <c r="E2" s="69"/>
      <c r="F2" s="69"/>
      <c r="G2" s="70"/>
    </row>
    <row r="3" spans="1:7" ht="45.75" customHeight="1" x14ac:dyDescent="0.2">
      <c r="A3" s="71" t="s">
        <v>1</v>
      </c>
      <c r="B3" s="72" t="s">
        <v>2</v>
      </c>
      <c r="C3" s="72" t="s">
        <v>3</v>
      </c>
      <c r="D3" s="72" t="s">
        <v>4</v>
      </c>
      <c r="E3" s="72" t="s">
        <v>208</v>
      </c>
      <c r="F3" s="72" t="s">
        <v>91</v>
      </c>
      <c r="G3" s="73" t="s">
        <v>7</v>
      </c>
    </row>
    <row r="4" spans="1:7" x14ac:dyDescent="0.2">
      <c r="A4" s="74" t="s">
        <v>209</v>
      </c>
      <c r="B4" s="75">
        <f>B5+B6+B7+B10+B11+B14</f>
        <v>1675565857</v>
      </c>
      <c r="C4" s="75">
        <f t="shared" ref="C4:G4" si="0">C5+C6+C7+C10+C11+C14</f>
        <v>3444780.6600000155</v>
      </c>
      <c r="D4" s="75">
        <f t="shared" si="0"/>
        <v>1679010637.6599998</v>
      </c>
      <c r="E4" s="75">
        <f t="shared" si="0"/>
        <v>318224728.47000003</v>
      </c>
      <c r="F4" s="75">
        <f t="shared" si="0"/>
        <v>318224728.47000003</v>
      </c>
      <c r="G4" s="75">
        <f t="shared" si="0"/>
        <v>1360785909.1900001</v>
      </c>
    </row>
    <row r="5" spans="1:7" x14ac:dyDescent="0.2">
      <c r="A5" s="76" t="s">
        <v>210</v>
      </c>
      <c r="B5" s="77">
        <v>905426895</v>
      </c>
      <c r="C5" s="77">
        <v>-25618.949999998698</v>
      </c>
      <c r="D5" s="77">
        <f>+B5+C5</f>
        <v>905401276.04999995</v>
      </c>
      <c r="E5" s="77">
        <v>196829828.59000003</v>
      </c>
      <c r="F5" s="77">
        <v>196829828.59000003</v>
      </c>
      <c r="G5" s="77">
        <f>D5-E5</f>
        <v>708571447.45999992</v>
      </c>
    </row>
    <row r="6" spans="1:7" x14ac:dyDescent="0.2">
      <c r="A6" s="76" t="s">
        <v>211</v>
      </c>
      <c r="B6" s="77">
        <v>0</v>
      </c>
      <c r="C6" s="77">
        <v>0</v>
      </c>
      <c r="D6" s="77">
        <v>0</v>
      </c>
      <c r="E6" s="77">
        <v>0</v>
      </c>
      <c r="F6" s="77">
        <v>0</v>
      </c>
      <c r="G6" s="77">
        <f>D6-E6</f>
        <v>0</v>
      </c>
    </row>
    <row r="7" spans="1:7" x14ac:dyDescent="0.2">
      <c r="A7" s="76" t="s">
        <v>212</v>
      </c>
      <c r="B7" s="77">
        <v>44957901</v>
      </c>
      <c r="C7" s="77">
        <v>0</v>
      </c>
      <c r="D7" s="77">
        <v>44957901</v>
      </c>
      <c r="E7" s="77">
        <v>9960662.7200000007</v>
      </c>
      <c r="F7" s="77">
        <v>9960662.7200000007</v>
      </c>
      <c r="G7" s="77">
        <f>D7-E7</f>
        <v>34997238.280000001</v>
      </c>
    </row>
    <row r="8" spans="1:7" x14ac:dyDescent="0.2">
      <c r="A8" s="78" t="s">
        <v>213</v>
      </c>
      <c r="B8" s="79">
        <v>0</v>
      </c>
      <c r="C8" s="79">
        <v>0</v>
      </c>
      <c r="D8" s="79">
        <v>0</v>
      </c>
      <c r="E8" s="79">
        <v>0</v>
      </c>
      <c r="F8" s="79">
        <v>0</v>
      </c>
      <c r="G8" s="79">
        <f t="shared" ref="G8:G14" si="1">D8-E8</f>
        <v>0</v>
      </c>
    </row>
    <row r="9" spans="1:7" x14ac:dyDescent="0.2">
      <c r="A9" s="78" t="s">
        <v>214</v>
      </c>
      <c r="B9" s="79">
        <v>0</v>
      </c>
      <c r="C9" s="79">
        <v>0</v>
      </c>
      <c r="D9" s="79">
        <v>0</v>
      </c>
      <c r="E9" s="79">
        <v>0</v>
      </c>
      <c r="F9" s="79">
        <v>0</v>
      </c>
      <c r="G9" s="79">
        <f t="shared" si="1"/>
        <v>0</v>
      </c>
    </row>
    <row r="10" spans="1:7" x14ac:dyDescent="0.2">
      <c r="A10" s="76" t="s">
        <v>215</v>
      </c>
      <c r="B10" s="77">
        <v>725181061</v>
      </c>
      <c r="C10" s="77">
        <v>3470399.6100000143</v>
      </c>
      <c r="D10" s="77">
        <f>+B10+C10</f>
        <v>728651460.61000001</v>
      </c>
      <c r="E10" s="77">
        <v>111434237.16</v>
      </c>
      <c r="F10" s="77">
        <v>111434237.16</v>
      </c>
      <c r="G10" s="77">
        <f t="shared" si="1"/>
        <v>617217223.45000005</v>
      </c>
    </row>
    <row r="11" spans="1:7" ht="20.399999999999999" x14ac:dyDescent="0.2">
      <c r="A11" s="76" t="s">
        <v>216</v>
      </c>
      <c r="B11" s="77">
        <f>SUM(B12:B13)</f>
        <v>0</v>
      </c>
      <c r="C11" s="77">
        <f t="shared" ref="C11:F11" si="2">SUM(C12:C13)</f>
        <v>0</v>
      </c>
      <c r="D11" s="77">
        <f t="shared" si="2"/>
        <v>0</v>
      </c>
      <c r="E11" s="77">
        <f t="shared" si="2"/>
        <v>0</v>
      </c>
      <c r="F11" s="77">
        <f t="shared" si="2"/>
        <v>0</v>
      </c>
      <c r="G11" s="77">
        <f t="shared" si="1"/>
        <v>0</v>
      </c>
    </row>
    <row r="12" spans="1:7" x14ac:dyDescent="0.2">
      <c r="A12" s="78" t="s">
        <v>217</v>
      </c>
      <c r="B12" s="79">
        <v>0</v>
      </c>
      <c r="C12" s="79">
        <v>0</v>
      </c>
      <c r="D12" s="79">
        <v>0</v>
      </c>
      <c r="E12" s="79">
        <v>0</v>
      </c>
      <c r="F12" s="79">
        <v>0</v>
      </c>
      <c r="G12" s="79">
        <f t="shared" si="1"/>
        <v>0</v>
      </c>
    </row>
    <row r="13" spans="1:7" x14ac:dyDescent="0.2">
      <c r="A13" s="78" t="s">
        <v>218</v>
      </c>
      <c r="B13" s="79">
        <v>0</v>
      </c>
      <c r="C13" s="79">
        <v>0</v>
      </c>
      <c r="D13" s="79">
        <v>0</v>
      </c>
      <c r="E13" s="79">
        <v>0</v>
      </c>
      <c r="F13" s="79">
        <v>0</v>
      </c>
      <c r="G13" s="79">
        <f t="shared" si="1"/>
        <v>0</v>
      </c>
    </row>
    <row r="14" spans="1:7" x14ac:dyDescent="0.2">
      <c r="A14" s="76" t="s">
        <v>219</v>
      </c>
      <c r="B14" s="77">
        <v>0</v>
      </c>
      <c r="C14" s="77">
        <v>0</v>
      </c>
      <c r="D14" s="77">
        <v>0</v>
      </c>
      <c r="E14" s="77">
        <v>0</v>
      </c>
      <c r="F14" s="77">
        <v>0</v>
      </c>
      <c r="G14" s="77">
        <f t="shared" si="1"/>
        <v>0</v>
      </c>
    </row>
    <row r="15" spans="1:7" ht="5.0999999999999996" customHeight="1" x14ac:dyDescent="0.2">
      <c r="A15" s="76"/>
      <c r="B15" s="79"/>
      <c r="C15" s="79"/>
      <c r="D15" s="79"/>
      <c r="E15" s="79"/>
      <c r="F15" s="79"/>
      <c r="G15" s="79"/>
    </row>
    <row r="16" spans="1:7" x14ac:dyDescent="0.2">
      <c r="A16" s="80" t="s">
        <v>220</v>
      </c>
      <c r="B16" s="77">
        <f>B17+B18+B19+B22+B23+B26</f>
        <v>350000004</v>
      </c>
      <c r="C16" s="77">
        <f t="shared" ref="C16:G16" si="3">C17+C18+C19+C22+C23+C26</f>
        <v>-2503405</v>
      </c>
      <c r="D16" s="77">
        <f t="shared" si="3"/>
        <v>347496599</v>
      </c>
      <c r="E16" s="77">
        <f t="shared" si="3"/>
        <v>109388570.06</v>
      </c>
      <c r="F16" s="77">
        <f t="shared" si="3"/>
        <v>109388570.06</v>
      </c>
      <c r="G16" s="77">
        <f t="shared" si="3"/>
        <v>238108028.94</v>
      </c>
    </row>
    <row r="17" spans="1:7" x14ac:dyDescent="0.2">
      <c r="A17" s="76" t="s">
        <v>210</v>
      </c>
      <c r="B17" s="77">
        <v>0</v>
      </c>
      <c r="C17" s="77">
        <v>0</v>
      </c>
      <c r="D17" s="77">
        <v>0</v>
      </c>
      <c r="E17" s="77">
        <v>0</v>
      </c>
      <c r="F17" s="77">
        <v>0</v>
      </c>
      <c r="G17" s="77">
        <f t="shared" ref="G17:G26" si="4">D17-E17</f>
        <v>0</v>
      </c>
    </row>
    <row r="18" spans="1:7" x14ac:dyDescent="0.2">
      <c r="A18" s="76" t="s">
        <v>211</v>
      </c>
      <c r="B18" s="77">
        <v>0</v>
      </c>
      <c r="C18" s="77">
        <v>0</v>
      </c>
      <c r="D18" s="77">
        <v>0</v>
      </c>
      <c r="E18" s="77">
        <v>0</v>
      </c>
      <c r="F18" s="77">
        <v>0</v>
      </c>
      <c r="G18" s="77">
        <f t="shared" si="4"/>
        <v>0</v>
      </c>
    </row>
    <row r="19" spans="1:7" x14ac:dyDescent="0.2">
      <c r="A19" s="76" t="s">
        <v>212</v>
      </c>
      <c r="B19" s="77">
        <f>SUM(B20:B21)</f>
        <v>0</v>
      </c>
      <c r="C19" s="77">
        <f t="shared" ref="C19:F19" si="5">SUM(C20:C21)</f>
        <v>0</v>
      </c>
      <c r="D19" s="77">
        <f t="shared" si="5"/>
        <v>0</v>
      </c>
      <c r="E19" s="77">
        <f t="shared" si="5"/>
        <v>0</v>
      </c>
      <c r="F19" s="77">
        <f t="shared" si="5"/>
        <v>0</v>
      </c>
      <c r="G19" s="77">
        <f t="shared" si="4"/>
        <v>0</v>
      </c>
    </row>
    <row r="20" spans="1:7" x14ac:dyDescent="0.2">
      <c r="A20" s="78" t="s">
        <v>213</v>
      </c>
      <c r="B20" s="79">
        <v>0</v>
      </c>
      <c r="C20" s="79">
        <v>0</v>
      </c>
      <c r="D20" s="79">
        <v>0</v>
      </c>
      <c r="E20" s="79">
        <v>0</v>
      </c>
      <c r="F20" s="79">
        <v>0</v>
      </c>
      <c r="G20" s="79">
        <f t="shared" si="4"/>
        <v>0</v>
      </c>
    </row>
    <row r="21" spans="1:7" x14ac:dyDescent="0.2">
      <c r="A21" s="78" t="s">
        <v>214</v>
      </c>
      <c r="B21" s="79">
        <v>0</v>
      </c>
      <c r="C21" s="79">
        <v>0</v>
      </c>
      <c r="D21" s="79">
        <v>0</v>
      </c>
      <c r="E21" s="79">
        <v>0</v>
      </c>
      <c r="F21" s="79">
        <v>0</v>
      </c>
      <c r="G21" s="79">
        <f t="shared" si="4"/>
        <v>0</v>
      </c>
    </row>
    <row r="22" spans="1:7" x14ac:dyDescent="0.2">
      <c r="A22" s="76" t="s">
        <v>215</v>
      </c>
      <c r="B22" s="77">
        <v>350000004</v>
      </c>
      <c r="C22" s="77">
        <v>-2503405</v>
      </c>
      <c r="D22" s="77">
        <f>+B22+C22</f>
        <v>347496599</v>
      </c>
      <c r="E22" s="77">
        <v>109388570.06</v>
      </c>
      <c r="F22" s="77">
        <v>109388570.06</v>
      </c>
      <c r="G22" s="77">
        <f t="shared" si="4"/>
        <v>238108028.94</v>
      </c>
    </row>
    <row r="23" spans="1:7" ht="20.399999999999999" x14ac:dyDescent="0.2">
      <c r="A23" s="76" t="s">
        <v>216</v>
      </c>
      <c r="B23" s="77">
        <f>SUM(B24:B25)</f>
        <v>0</v>
      </c>
      <c r="C23" s="77">
        <f t="shared" ref="C23:F23" si="6">SUM(C24:C25)</f>
        <v>0</v>
      </c>
      <c r="D23" s="77">
        <f t="shared" si="6"/>
        <v>0</v>
      </c>
      <c r="E23" s="77">
        <f t="shared" si="6"/>
        <v>0</v>
      </c>
      <c r="F23" s="77">
        <f t="shared" si="6"/>
        <v>0</v>
      </c>
      <c r="G23" s="77">
        <f t="shared" si="4"/>
        <v>0</v>
      </c>
    </row>
    <row r="24" spans="1:7" x14ac:dyDescent="0.2">
      <c r="A24" s="81" t="s">
        <v>217</v>
      </c>
      <c r="B24" s="82">
        <v>0</v>
      </c>
      <c r="C24" s="82">
        <v>0</v>
      </c>
      <c r="D24" s="82">
        <v>0</v>
      </c>
      <c r="E24" s="82">
        <v>0</v>
      </c>
      <c r="F24" s="82">
        <v>0</v>
      </c>
      <c r="G24" s="82">
        <f t="shared" si="4"/>
        <v>0</v>
      </c>
    </row>
    <row r="25" spans="1:7" x14ac:dyDescent="0.2">
      <c r="A25" s="81" t="s">
        <v>218</v>
      </c>
      <c r="B25" s="82">
        <v>0</v>
      </c>
      <c r="C25" s="82">
        <v>0</v>
      </c>
      <c r="D25" s="82">
        <v>0</v>
      </c>
      <c r="E25" s="82">
        <v>0</v>
      </c>
      <c r="F25" s="82">
        <v>0</v>
      </c>
      <c r="G25" s="82">
        <f t="shared" si="4"/>
        <v>0</v>
      </c>
    </row>
    <row r="26" spans="1:7" x14ac:dyDescent="0.2">
      <c r="A26" s="83" t="s">
        <v>219</v>
      </c>
      <c r="B26" s="84">
        <v>0</v>
      </c>
      <c r="C26" s="84">
        <v>0</v>
      </c>
      <c r="D26" s="84">
        <v>0</v>
      </c>
      <c r="E26" s="84">
        <v>0</v>
      </c>
      <c r="F26" s="84">
        <v>0</v>
      </c>
      <c r="G26" s="84">
        <f t="shared" si="4"/>
        <v>0</v>
      </c>
    </row>
    <row r="27" spans="1:7" x14ac:dyDescent="0.2">
      <c r="A27" s="85" t="s">
        <v>221</v>
      </c>
      <c r="B27" s="84">
        <f>B4+B16</f>
        <v>2025565861</v>
      </c>
      <c r="C27" s="84">
        <f t="shared" ref="C27:G27" si="7">C4+C16</f>
        <v>941375.66000001552</v>
      </c>
      <c r="D27" s="84">
        <f t="shared" si="7"/>
        <v>2026507236.6599998</v>
      </c>
      <c r="E27" s="84">
        <f t="shared" si="7"/>
        <v>427613298.53000003</v>
      </c>
      <c r="F27" s="84">
        <f t="shared" si="7"/>
        <v>427613298.53000003</v>
      </c>
      <c r="G27" s="84">
        <f t="shared" si="7"/>
        <v>1598893938.1300001</v>
      </c>
    </row>
    <row r="28" spans="1:7" ht="5.0999999999999996" customHeight="1" x14ac:dyDescent="0.2">
      <c r="A28" s="86"/>
      <c r="B28" s="87"/>
      <c r="C28" s="87"/>
      <c r="D28" s="87"/>
      <c r="E28" s="87"/>
      <c r="F28" s="87"/>
      <c r="G28" s="87"/>
    </row>
    <row r="36" spans="1:5" x14ac:dyDescent="0.2">
      <c r="C36" s="88"/>
      <c r="D36" s="88"/>
      <c r="E36" s="88"/>
    </row>
    <row r="37" spans="1:5" x14ac:dyDescent="0.2">
      <c r="A37" s="24" t="s">
        <v>84</v>
      </c>
      <c r="C37" s="25" t="s">
        <v>85</v>
      </c>
      <c r="D37" s="25"/>
      <c r="E37" s="25"/>
    </row>
    <row r="38" spans="1:5" x14ac:dyDescent="0.2">
      <c r="A38" s="26" t="s">
        <v>86</v>
      </c>
      <c r="C38" s="25" t="s">
        <v>87</v>
      </c>
      <c r="D38" s="25"/>
      <c r="E38" s="25"/>
    </row>
  </sheetData>
  <mergeCells count="4">
    <mergeCell ref="A1:G1"/>
    <mergeCell ref="B2:F2"/>
    <mergeCell ref="C37:E37"/>
    <mergeCell ref="C38:E38"/>
  </mergeCells>
  <pageMargins left="0.7" right="0.7" top="0.75" bottom="0.75" header="0.3" footer="0.3"/>
  <pageSetup scale="98" fitToHeight="0" orientation="landscape" r:id="rId1"/>
  <ignoredErrors>
    <ignoredError sqref="B11:G2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F6a</vt:lpstr>
      <vt:lpstr>F6b</vt:lpstr>
      <vt:lpstr>F6c</vt:lpstr>
      <vt:lpstr>F6d</vt:lpstr>
      <vt:lpstr>'F6b'!Área_de_impresión</vt:lpstr>
      <vt:lpstr>'F6c'!Área_de_impresión</vt:lpstr>
      <vt:lpstr>'F6d'!Área_de_impresión</vt:lpstr>
      <vt:lpstr>'F6b'!Títulos_a_imprimir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2018-09-04T16:29:25Z</dcterms:created>
  <dcterms:modified xsi:type="dcterms:W3CDTF">2018-09-04T16:38:00Z</dcterms:modified>
</cp:coreProperties>
</file>